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E\Desktop\"/>
    </mc:Choice>
  </mc:AlternateContent>
  <bookViews>
    <workbookView xWindow="120" yWindow="90" windowWidth="20115" windowHeight="8505"/>
  </bookViews>
  <sheets>
    <sheet name="Flere dommere" sheetId="1" r:id="rId1"/>
  </sheets>
  <calcPr calcId="162913"/>
</workbook>
</file>

<file path=xl/calcChain.xml><?xml version="1.0" encoding="utf-8"?>
<calcChain xmlns="http://schemas.openxmlformats.org/spreadsheetml/2006/main">
  <c r="AH16" i="1" l="1"/>
  <c r="AH15" i="1"/>
  <c r="AH14" i="1"/>
  <c r="AH13" i="1"/>
  <c r="AH12" i="1"/>
  <c r="AH11" i="1"/>
  <c r="AH10" i="1"/>
  <c r="AH9" i="1"/>
  <c r="AH8" i="1"/>
  <c r="AH7" i="1"/>
  <c r="AH6" i="1"/>
  <c r="AH5" i="1"/>
  <c r="AH4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I4" i="1"/>
  <c r="AJ4" i="1"/>
  <c r="AJ3" i="1"/>
  <c r="AI3" i="1"/>
  <c r="AE4" i="1"/>
  <c r="AE3" i="1"/>
  <c r="AD3" i="1"/>
  <c r="AC16" i="1"/>
  <c r="AC15" i="1"/>
  <c r="AC14" i="1"/>
  <c r="AC13" i="1"/>
  <c r="AC12" i="1"/>
  <c r="AC11" i="1"/>
  <c r="AC10" i="1"/>
  <c r="AC9" i="1"/>
  <c r="AC8" i="1"/>
  <c r="AC7" i="1"/>
  <c r="AC6" i="1"/>
  <c r="AC5" i="1"/>
  <c r="Z4" i="1"/>
  <c r="Y4" i="1"/>
  <c r="X16" i="1"/>
  <c r="X15" i="1"/>
  <c r="X14" i="1"/>
  <c r="X13" i="1"/>
  <c r="X12" i="1"/>
  <c r="X11" i="1"/>
  <c r="X10" i="1"/>
  <c r="X9" i="1"/>
  <c r="X8" i="1"/>
  <c r="X7" i="1"/>
  <c r="X6" i="1"/>
  <c r="X5" i="1"/>
  <c r="Z15" i="1"/>
  <c r="AE15" i="1"/>
  <c r="Z14" i="1"/>
  <c r="AE14" i="1"/>
  <c r="Z13" i="1"/>
  <c r="AE13" i="1"/>
  <c r="Z12" i="1"/>
  <c r="AE12" i="1"/>
  <c r="Y15" i="1"/>
  <c r="AD15" i="1"/>
  <c r="Y14" i="1"/>
  <c r="AD14" i="1"/>
  <c r="Y13" i="1"/>
  <c r="AD13" i="1"/>
  <c r="Y12" i="1"/>
  <c r="AD12" i="1"/>
  <c r="AD4" i="1" l="1"/>
  <c r="AE16" i="1"/>
  <c r="AD16" i="1"/>
  <c r="AE11" i="1"/>
  <c r="AD11" i="1"/>
  <c r="AE10" i="1"/>
  <c r="AD10" i="1"/>
  <c r="AE9" i="1"/>
  <c r="AD9" i="1"/>
  <c r="AE8" i="1"/>
  <c r="AD8" i="1"/>
  <c r="AE7" i="1"/>
  <c r="AD7" i="1"/>
  <c r="AE6" i="1"/>
  <c r="AD6" i="1"/>
  <c r="AE5" i="1"/>
  <c r="AD5" i="1"/>
  <c r="AC4" i="1"/>
  <c r="Z16" i="1" l="1"/>
  <c r="Y16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Y5" i="1"/>
  <c r="X4" i="1"/>
  <c r="Z3" i="1"/>
  <c r="Y3" i="1"/>
</calcChain>
</file>

<file path=xl/sharedStrings.xml><?xml version="1.0" encoding="utf-8"?>
<sst xmlns="http://schemas.openxmlformats.org/spreadsheetml/2006/main" count="21" uniqueCount="21">
  <si>
    <t>Supergryn</t>
  </si>
  <si>
    <t>HavreMusen</t>
  </si>
  <si>
    <t>Fed-S</t>
  </si>
  <si>
    <t>Bitter-S</t>
  </si>
  <si>
    <t>Salt-S</t>
  </si>
  <si>
    <t>Nødder-F</t>
  </si>
  <si>
    <t>Halm-F</t>
  </si>
  <si>
    <t>Ristet-F</t>
  </si>
  <si>
    <t>Klæg-M</t>
  </si>
  <si>
    <t>Middelværdier</t>
  </si>
  <si>
    <t>Standardafvigelser</t>
  </si>
  <si>
    <t>Ristet-A</t>
  </si>
  <si>
    <t>Brændt-A</t>
  </si>
  <si>
    <t>Havre-A</t>
  </si>
  <si>
    <t>Tør-M</t>
  </si>
  <si>
    <t>Surt-S</t>
  </si>
  <si>
    <t>Sødt-S</t>
  </si>
  <si>
    <t>10.6</t>
  </si>
  <si>
    <t>CV%</t>
  </si>
  <si>
    <t>Dommere:</t>
  </si>
  <si>
    <t>Produkter: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</si>
</sst>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3" borderId="1" xfId="0" applyFill="1" applyBorder="1" applyAlignment="1">
      <alignment vertic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4" borderId="2" xfId="0" applyFill="1" applyBorder="1"/>
    <xf numFmtId="0" fontId="1" fillId="3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32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164" fontId="0" fillId="5" borderId="31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3" xfId="0" applyFont="1" applyBorder="1"/>
    <xf numFmtId="0" fontId="2" fillId="0" borderId="11" xfId="0" applyFont="1" applyBorder="1"/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6" borderId="29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4" fontId="0" fillId="6" borderId="30" xfId="0" applyNumberFormat="1" applyFill="1" applyBorder="1" applyAlignment="1">
      <alignment horizontal="center"/>
    </xf>
    <xf numFmtId="164" fontId="0" fillId="6" borderId="31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'Flere dommere'!$Y$3</c:f>
              <c:strCache>
                <c:ptCount val="1"/>
                <c:pt idx="0">
                  <c:v>Supergryn</c:v>
                </c:pt>
              </c:strCache>
            </c:strRef>
          </c:tx>
          <c:cat>
            <c:strRef>
              <c:f>'Flere dommere'!$X$4:$X$16</c:f>
              <c:strCache>
                <c:ptCount val="13"/>
                <c:pt idx="0">
                  <c:v>Havre-A</c:v>
                </c:pt>
                <c:pt idx="1">
                  <c:v>Brændt-A</c:v>
                </c:pt>
                <c:pt idx="2">
                  <c:v>Ristet-A</c:v>
                </c:pt>
                <c:pt idx="3">
                  <c:v>Nødder-F</c:v>
                </c:pt>
                <c:pt idx="4">
                  <c:v>Halm-F</c:v>
                </c:pt>
                <c:pt idx="5">
                  <c:v>Ristet-F</c:v>
                </c:pt>
                <c:pt idx="6">
                  <c:v>Sødt-S</c:v>
                </c:pt>
                <c:pt idx="7">
                  <c:v>Salt-S</c:v>
                </c:pt>
                <c:pt idx="8">
                  <c:v>Bitter-S</c:v>
                </c:pt>
                <c:pt idx="9">
                  <c:v>Fed-S</c:v>
                </c:pt>
                <c:pt idx="10">
                  <c:v>Surt-S</c:v>
                </c:pt>
                <c:pt idx="11">
                  <c:v>Tør-M</c:v>
                </c:pt>
                <c:pt idx="12">
                  <c:v>Klæg-M</c:v>
                </c:pt>
              </c:strCache>
            </c:strRef>
          </c:cat>
          <c:val>
            <c:numRef>
              <c:f>'Flere dommere'!$Y$4:$Y$16</c:f>
              <c:numCache>
                <c:formatCode>0.0</c:formatCode>
                <c:ptCount val="13"/>
                <c:pt idx="0">
                  <c:v>4.9000000000000004</c:v>
                </c:pt>
                <c:pt idx="1">
                  <c:v>5.2200000000000006</c:v>
                </c:pt>
                <c:pt idx="2">
                  <c:v>6.5100000000000007</c:v>
                </c:pt>
                <c:pt idx="3">
                  <c:v>5.38</c:v>
                </c:pt>
                <c:pt idx="4">
                  <c:v>5.89</c:v>
                </c:pt>
                <c:pt idx="5">
                  <c:v>3.81</c:v>
                </c:pt>
                <c:pt idx="6">
                  <c:v>7.1399999999999988</c:v>
                </c:pt>
                <c:pt idx="7">
                  <c:v>6.33</c:v>
                </c:pt>
                <c:pt idx="8">
                  <c:v>5.7299999999999995</c:v>
                </c:pt>
                <c:pt idx="9">
                  <c:v>6.1599999999999993</c:v>
                </c:pt>
                <c:pt idx="10">
                  <c:v>5.99</c:v>
                </c:pt>
                <c:pt idx="11">
                  <c:v>5.6111111111111107</c:v>
                </c:pt>
                <c:pt idx="12">
                  <c:v>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A-403B-9910-039B30F4F3A5}"/>
            </c:ext>
          </c:extLst>
        </c:ser>
        <c:ser>
          <c:idx val="1"/>
          <c:order val="1"/>
          <c:tx>
            <c:strRef>
              <c:f>'Flere dommere'!$Z$3</c:f>
              <c:strCache>
                <c:ptCount val="1"/>
                <c:pt idx="0">
                  <c:v>HavreMusen</c:v>
                </c:pt>
              </c:strCache>
            </c:strRef>
          </c:tx>
          <c:cat>
            <c:strRef>
              <c:f>'Flere dommere'!$X$4:$X$16</c:f>
              <c:strCache>
                <c:ptCount val="13"/>
                <c:pt idx="0">
                  <c:v>Havre-A</c:v>
                </c:pt>
                <c:pt idx="1">
                  <c:v>Brændt-A</c:v>
                </c:pt>
                <c:pt idx="2">
                  <c:v>Ristet-A</c:v>
                </c:pt>
                <c:pt idx="3">
                  <c:v>Nødder-F</c:v>
                </c:pt>
                <c:pt idx="4">
                  <c:v>Halm-F</c:v>
                </c:pt>
                <c:pt idx="5">
                  <c:v>Ristet-F</c:v>
                </c:pt>
                <c:pt idx="6">
                  <c:v>Sødt-S</c:v>
                </c:pt>
                <c:pt idx="7">
                  <c:v>Salt-S</c:v>
                </c:pt>
                <c:pt idx="8">
                  <c:v>Bitter-S</c:v>
                </c:pt>
                <c:pt idx="9">
                  <c:v>Fed-S</c:v>
                </c:pt>
                <c:pt idx="10">
                  <c:v>Surt-S</c:v>
                </c:pt>
                <c:pt idx="11">
                  <c:v>Tør-M</c:v>
                </c:pt>
                <c:pt idx="12">
                  <c:v>Klæg-M</c:v>
                </c:pt>
              </c:strCache>
            </c:strRef>
          </c:cat>
          <c:val>
            <c:numRef>
              <c:f>'Flere dommere'!$Z$4:$Z$16</c:f>
              <c:numCache>
                <c:formatCode>0.0</c:formatCode>
                <c:ptCount val="13"/>
                <c:pt idx="0">
                  <c:v>8.3000000000000007</c:v>
                </c:pt>
                <c:pt idx="1">
                  <c:v>8.32</c:v>
                </c:pt>
                <c:pt idx="2">
                  <c:v>9.7000000000000011</c:v>
                </c:pt>
                <c:pt idx="3">
                  <c:v>6.3800000000000008</c:v>
                </c:pt>
                <c:pt idx="4">
                  <c:v>6.1000000000000005</c:v>
                </c:pt>
                <c:pt idx="5">
                  <c:v>5.9444444444444446</c:v>
                </c:pt>
                <c:pt idx="6">
                  <c:v>8.1999999999999993</c:v>
                </c:pt>
                <c:pt idx="7">
                  <c:v>6.1100000000000012</c:v>
                </c:pt>
                <c:pt idx="8">
                  <c:v>7.3700000000000019</c:v>
                </c:pt>
                <c:pt idx="9">
                  <c:v>7.35</c:v>
                </c:pt>
                <c:pt idx="10">
                  <c:v>6.74</c:v>
                </c:pt>
                <c:pt idx="11">
                  <c:v>6.4699999999999989</c:v>
                </c:pt>
                <c:pt idx="12">
                  <c:v>5.7700000000000005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A-403B-9910-039B30F4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36000"/>
        <c:axId val="239536392"/>
      </c:radarChart>
      <c:catAx>
        <c:axId val="2395360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9536392"/>
        <c:crosses val="autoZero"/>
        <c:auto val="1"/>
        <c:lblAlgn val="ctr"/>
        <c:lblOffset val="100"/>
        <c:noMultiLvlLbl val="0"/>
      </c:catAx>
      <c:valAx>
        <c:axId val="239536392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23953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11565</xdr:colOff>
      <xdr:row>17</xdr:row>
      <xdr:rowOff>12077</xdr:rowOff>
    </xdr:from>
    <xdr:to>
      <xdr:col>17</xdr:col>
      <xdr:colOff>587827</xdr:colOff>
      <xdr:row>40</xdr:row>
      <xdr:rowOff>121615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zoomScale="70" zoomScaleNormal="70" workbookViewId="0"/>
  </sheetViews>
  <sheetFormatPr defaultRowHeight="15" x14ac:dyDescent="0.25"/>
  <cols>
    <col min="1" max="1" width="16.42578125" customWidth="1"/>
    <col min="24" max="24" width="14" customWidth="1"/>
    <col min="25" max="25" width="13.42578125" bestFit="1" customWidth="1"/>
    <col min="26" max="26" width="15.7109375" bestFit="1" customWidth="1"/>
    <col min="29" max="29" width="12.5703125" bestFit="1" customWidth="1"/>
    <col min="30" max="30" width="13.42578125" bestFit="1" customWidth="1"/>
    <col min="31" max="31" width="15.7109375" bestFit="1" customWidth="1"/>
    <col min="34" max="34" width="12.5703125" customWidth="1"/>
    <col min="35" max="35" width="13.42578125" bestFit="1" customWidth="1"/>
    <col min="36" max="36" width="15.7109375" bestFit="1" customWidth="1"/>
  </cols>
  <sheetData>
    <row r="1" spans="1:36" ht="15.75" thickBot="1" x14ac:dyDescent="0.3"/>
    <row r="2" spans="1:36" ht="27.75" customHeight="1" thickBot="1" x14ac:dyDescent="0.3">
      <c r="A2" s="13" t="s">
        <v>20</v>
      </c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6"/>
      <c r="L2" s="14" t="s">
        <v>1</v>
      </c>
      <c r="M2" s="15"/>
      <c r="N2" s="15"/>
      <c r="O2" s="15"/>
      <c r="P2" s="15"/>
      <c r="Q2" s="15"/>
      <c r="R2" s="15"/>
      <c r="S2" s="15"/>
      <c r="T2" s="15"/>
      <c r="U2" s="17"/>
      <c r="X2" s="12"/>
      <c r="Y2" s="18" t="s">
        <v>9</v>
      </c>
      <c r="Z2" s="19"/>
      <c r="AC2" s="12"/>
      <c r="AD2" s="18" t="s">
        <v>10</v>
      </c>
      <c r="AE2" s="19"/>
      <c r="AH2" s="12"/>
      <c r="AI2" s="18" t="s">
        <v>18</v>
      </c>
      <c r="AJ2" s="19"/>
    </row>
    <row r="3" spans="1:36" ht="26.25" customHeight="1" thickBot="1" x14ac:dyDescent="0.3">
      <c r="A3" s="37" t="s">
        <v>19</v>
      </c>
      <c r="B3" s="40">
        <v>1</v>
      </c>
      <c r="C3" s="41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2">
        <v>9</v>
      </c>
      <c r="K3" s="43">
        <v>10</v>
      </c>
      <c r="L3" s="24">
        <v>1</v>
      </c>
      <c r="M3" s="25">
        <v>2</v>
      </c>
      <c r="N3" s="25">
        <v>3</v>
      </c>
      <c r="O3" s="25">
        <v>4</v>
      </c>
      <c r="P3" s="25">
        <v>5</v>
      </c>
      <c r="Q3" s="25">
        <v>6</v>
      </c>
      <c r="R3" s="25">
        <v>7</v>
      </c>
      <c r="S3" s="25">
        <v>8</v>
      </c>
      <c r="T3" s="25">
        <v>9</v>
      </c>
      <c r="U3" s="26">
        <v>10</v>
      </c>
      <c r="X3" s="5"/>
      <c r="Y3" s="53" t="str">
        <f>B2</f>
        <v>Supergryn</v>
      </c>
      <c r="Z3" s="26" t="str">
        <f>L2</f>
        <v>HavreMusen</v>
      </c>
      <c r="AC3" s="5"/>
      <c r="AD3" s="53" t="str">
        <f>Y3</f>
        <v>Supergryn</v>
      </c>
      <c r="AE3" s="36" t="str">
        <f>Z3</f>
        <v>HavreMusen</v>
      </c>
      <c r="AH3" s="5"/>
      <c r="AI3" s="53" t="str">
        <f>AD3</f>
        <v>Supergryn</v>
      </c>
      <c r="AJ3" s="36" t="str">
        <f>AE3</f>
        <v>HavreMusen</v>
      </c>
    </row>
    <row r="4" spans="1:36" x14ac:dyDescent="0.25">
      <c r="A4" s="38" t="s">
        <v>13</v>
      </c>
      <c r="B4" s="44">
        <v>3.2</v>
      </c>
      <c r="C4" s="45">
        <v>4.5</v>
      </c>
      <c r="D4" s="45">
        <v>9.8000000000000007</v>
      </c>
      <c r="E4" s="45">
        <v>4.5</v>
      </c>
      <c r="F4" s="45">
        <v>1.2</v>
      </c>
      <c r="G4" s="45">
        <v>4.5</v>
      </c>
      <c r="H4" s="45">
        <v>6.9</v>
      </c>
      <c r="I4" s="45">
        <v>4.5</v>
      </c>
      <c r="J4" s="45">
        <v>4.5</v>
      </c>
      <c r="K4" s="46">
        <v>5.4</v>
      </c>
      <c r="L4" s="27">
        <v>12.3</v>
      </c>
      <c r="M4" s="28">
        <v>11.8</v>
      </c>
      <c r="N4" s="28">
        <v>9.9</v>
      </c>
      <c r="O4" s="28">
        <v>5.6</v>
      </c>
      <c r="P4" s="28">
        <v>2.2999999999999998</v>
      </c>
      <c r="Q4" s="28">
        <v>11</v>
      </c>
      <c r="R4" s="28">
        <v>3.3</v>
      </c>
      <c r="S4" s="28">
        <v>6.7</v>
      </c>
      <c r="T4" s="28">
        <v>10</v>
      </c>
      <c r="U4" s="29">
        <v>10.1</v>
      </c>
      <c r="X4" s="4" t="str">
        <f>A4</f>
        <v>Havre-A</v>
      </c>
      <c r="Y4" s="6">
        <f>AVERAGE(B4:K4)</f>
        <v>4.9000000000000004</v>
      </c>
      <c r="Z4" s="7">
        <f>AVERAGE(L4:U4)</f>
        <v>8.3000000000000007</v>
      </c>
      <c r="AC4" s="4" t="str">
        <f>A4</f>
        <v>Havre-A</v>
      </c>
      <c r="AD4" s="6">
        <f>STDEV(B4:K4)</f>
        <v>2.2519127672072732</v>
      </c>
      <c r="AE4" s="7">
        <f>STDEV(L4:U4)</f>
        <v>3.5758448885077034</v>
      </c>
      <c r="AH4" s="4" t="str">
        <f>AC4</f>
        <v>Havre-A</v>
      </c>
      <c r="AI4" s="22">
        <f>AD4/Y4*100</f>
        <v>45.957403412393326</v>
      </c>
      <c r="AJ4" s="23">
        <f>STDEV(Q4:Z4)</f>
        <v>2.9004925690056749</v>
      </c>
    </row>
    <row r="5" spans="1:36" x14ac:dyDescent="0.25">
      <c r="A5" s="2" t="s">
        <v>12</v>
      </c>
      <c r="B5" s="47">
        <v>4.0999999999999996</v>
      </c>
      <c r="C5" s="48">
        <v>5.0999999999999996</v>
      </c>
      <c r="D5" s="48">
        <v>8.8000000000000007</v>
      </c>
      <c r="E5" s="48">
        <v>5.0999999999999996</v>
      </c>
      <c r="F5" s="48">
        <v>1.4</v>
      </c>
      <c r="G5" s="48">
        <v>5.0999999999999996</v>
      </c>
      <c r="H5" s="48">
        <v>6.8</v>
      </c>
      <c r="I5" s="48">
        <v>5.0999999999999996</v>
      </c>
      <c r="J5" s="48">
        <v>5.0999999999999996</v>
      </c>
      <c r="K5" s="49">
        <v>5.6</v>
      </c>
      <c r="L5" s="27">
        <v>8.6</v>
      </c>
      <c r="M5" s="28">
        <v>7.1</v>
      </c>
      <c r="N5" s="28">
        <v>14.5</v>
      </c>
      <c r="O5" s="28">
        <v>5.5</v>
      </c>
      <c r="P5" s="28">
        <v>3</v>
      </c>
      <c r="Q5" s="28">
        <v>11</v>
      </c>
      <c r="R5" s="28">
        <v>4.2</v>
      </c>
      <c r="S5" s="28">
        <v>6.9</v>
      </c>
      <c r="T5" s="28">
        <v>14.2</v>
      </c>
      <c r="U5" s="29">
        <v>8.1999999999999993</v>
      </c>
      <c r="X5" s="4" t="str">
        <f t="shared" ref="X5:X16" si="0">A5</f>
        <v>Brændt-A</v>
      </c>
      <c r="Y5" s="8">
        <f>AVERAGE(B5:K5)</f>
        <v>5.2200000000000006</v>
      </c>
      <c r="Z5" s="9">
        <f t="shared" ref="Z5:Z16" si="1">AVERAGE(L5:U5)</f>
        <v>8.32</v>
      </c>
      <c r="AC5" s="4" t="str">
        <f t="shared" ref="AC5:AC16" si="2">A5</f>
        <v>Brændt-A</v>
      </c>
      <c r="AD5" s="6">
        <f>STDEV(B5:K5)</f>
        <v>1.8671427964197649</v>
      </c>
      <c r="AE5" s="7">
        <f t="shared" ref="AE5:AE16" si="3">STDEV(L5:U5)</f>
        <v>3.8983757301385569</v>
      </c>
      <c r="AH5" s="4" t="str">
        <f t="shared" ref="AH5:AH16" si="4">AC5</f>
        <v>Brændt-A</v>
      </c>
      <c r="AI5" s="22">
        <f t="shared" ref="AI5:AI16" si="5">AD5/Y5*100</f>
        <v>35.769019088501238</v>
      </c>
      <c r="AJ5" s="22">
        <f t="shared" ref="AJ5:AJ16" si="6">AE5/Z5*100</f>
        <v>46.855477525703812</v>
      </c>
    </row>
    <row r="6" spans="1:36" x14ac:dyDescent="0.25">
      <c r="A6" s="39" t="s">
        <v>11</v>
      </c>
      <c r="B6" s="47">
        <v>6.5</v>
      </c>
      <c r="C6" s="48">
        <v>7</v>
      </c>
      <c r="D6" s="48">
        <v>9.1999999999999993</v>
      </c>
      <c r="E6" s="48">
        <v>6.7</v>
      </c>
      <c r="F6" s="48">
        <v>0.8</v>
      </c>
      <c r="G6" s="48">
        <v>7</v>
      </c>
      <c r="H6" s="48">
        <v>8.1999999999999993</v>
      </c>
      <c r="I6" s="48">
        <v>7</v>
      </c>
      <c r="J6" s="48">
        <v>7</v>
      </c>
      <c r="K6" s="49">
        <v>5.7</v>
      </c>
      <c r="L6" s="27">
        <v>11.4</v>
      </c>
      <c r="M6" s="28">
        <v>13.5</v>
      </c>
      <c r="N6" s="28">
        <v>14.6</v>
      </c>
      <c r="O6" s="28">
        <v>5.7</v>
      </c>
      <c r="P6" s="28">
        <v>3.1</v>
      </c>
      <c r="Q6" s="28">
        <v>11.8</v>
      </c>
      <c r="R6" s="28">
        <v>3.8</v>
      </c>
      <c r="S6" s="28">
        <v>6.8</v>
      </c>
      <c r="T6" s="28">
        <v>13.9</v>
      </c>
      <c r="U6" s="29">
        <v>12.4</v>
      </c>
      <c r="X6" s="4" t="str">
        <f t="shared" si="0"/>
        <v>Ristet-A</v>
      </c>
      <c r="Y6" s="8">
        <f>AVERAGE(B6:K6)</f>
        <v>6.5100000000000007</v>
      </c>
      <c r="Z6" s="9">
        <f t="shared" si="1"/>
        <v>9.7000000000000011</v>
      </c>
      <c r="AC6" s="4" t="str">
        <f t="shared" si="2"/>
        <v>Ristet-A</v>
      </c>
      <c r="AD6" s="6">
        <f>STDEV(B6:K6)</f>
        <v>2.219834828690336</v>
      </c>
      <c r="AE6" s="7">
        <f t="shared" si="3"/>
        <v>4.3901404685195793</v>
      </c>
      <c r="AH6" s="4" t="str">
        <f t="shared" si="4"/>
        <v>Ristet-A</v>
      </c>
      <c r="AI6" s="22">
        <f t="shared" si="5"/>
        <v>34.098845294782429</v>
      </c>
      <c r="AJ6" s="22">
        <f t="shared" si="6"/>
        <v>45.259180087830707</v>
      </c>
    </row>
    <row r="7" spans="1:36" x14ac:dyDescent="0.25">
      <c r="A7" s="38" t="s">
        <v>5</v>
      </c>
      <c r="B7" s="47">
        <v>3.4</v>
      </c>
      <c r="C7" s="48">
        <v>3.4</v>
      </c>
      <c r="D7" s="48">
        <v>9.5</v>
      </c>
      <c r="E7" s="48">
        <v>7.6</v>
      </c>
      <c r="F7" s="48">
        <v>0.9</v>
      </c>
      <c r="G7" s="48">
        <v>3.3</v>
      </c>
      <c r="H7" s="48">
        <v>8.9</v>
      </c>
      <c r="I7" s="48">
        <v>3.4</v>
      </c>
      <c r="J7" s="48">
        <v>5.6</v>
      </c>
      <c r="K7" s="49">
        <v>7.8</v>
      </c>
      <c r="L7" s="27">
        <v>2.1</v>
      </c>
      <c r="M7" s="28">
        <v>1.9</v>
      </c>
      <c r="N7" s="28">
        <v>15</v>
      </c>
      <c r="O7" s="28">
        <v>5.8</v>
      </c>
      <c r="P7" s="28">
        <v>3.3</v>
      </c>
      <c r="Q7" s="28">
        <v>11.5</v>
      </c>
      <c r="R7" s="28">
        <v>3.9</v>
      </c>
      <c r="S7" s="28">
        <v>7</v>
      </c>
      <c r="T7" s="28">
        <v>11.6</v>
      </c>
      <c r="U7" s="29">
        <v>1.7</v>
      </c>
      <c r="X7" s="4" t="str">
        <f t="shared" si="0"/>
        <v>Nødder-F</v>
      </c>
      <c r="Y7" s="8">
        <f>AVERAGE(B7:K7)</f>
        <v>5.38</v>
      </c>
      <c r="Z7" s="9">
        <f t="shared" si="1"/>
        <v>6.3800000000000008</v>
      </c>
      <c r="AC7" s="4" t="str">
        <f t="shared" si="2"/>
        <v>Nødder-F</v>
      </c>
      <c r="AD7" s="6">
        <f>STDEV(B7:K7)</f>
        <v>2.9127306775601483</v>
      </c>
      <c r="AE7" s="7">
        <f t="shared" si="3"/>
        <v>4.7658041177632215</v>
      </c>
      <c r="AH7" s="4" t="str">
        <f t="shared" si="4"/>
        <v>Nødder-F</v>
      </c>
      <c r="AI7" s="22">
        <f t="shared" si="5"/>
        <v>54.139975419333609</v>
      </c>
      <c r="AJ7" s="22">
        <f t="shared" si="6"/>
        <v>74.699124102871806</v>
      </c>
    </row>
    <row r="8" spans="1:36" x14ac:dyDescent="0.25">
      <c r="A8" s="2" t="s">
        <v>6</v>
      </c>
      <c r="B8" s="47">
        <v>4.5999999999999996</v>
      </c>
      <c r="C8" s="48">
        <v>5.0999999999999996</v>
      </c>
      <c r="D8" s="48">
        <v>8.9</v>
      </c>
      <c r="E8" s="48">
        <v>7.8</v>
      </c>
      <c r="F8" s="48">
        <v>1.1000000000000001</v>
      </c>
      <c r="G8" s="48">
        <v>5.6</v>
      </c>
      <c r="H8" s="48">
        <v>7.5</v>
      </c>
      <c r="I8" s="48">
        <v>5.0999999999999996</v>
      </c>
      <c r="J8" s="48">
        <v>7.8</v>
      </c>
      <c r="K8" s="49">
        <v>5.4</v>
      </c>
      <c r="L8" s="27">
        <v>1.4</v>
      </c>
      <c r="M8" s="28">
        <v>1.3</v>
      </c>
      <c r="N8" s="28">
        <v>14.8</v>
      </c>
      <c r="O8" s="28">
        <v>5.0999999999999996</v>
      </c>
      <c r="P8" s="28">
        <v>3.4</v>
      </c>
      <c r="Q8" s="28">
        <v>11.6</v>
      </c>
      <c r="R8" s="28">
        <v>3.1</v>
      </c>
      <c r="S8" s="28">
        <v>7.2</v>
      </c>
      <c r="T8" s="28">
        <v>11.9</v>
      </c>
      <c r="U8" s="29">
        <v>1.2</v>
      </c>
      <c r="X8" s="4" t="str">
        <f t="shared" si="0"/>
        <v>Halm-F</v>
      </c>
      <c r="Y8" s="8">
        <f>AVERAGE(B8:K8)</f>
        <v>5.89</v>
      </c>
      <c r="Z8" s="9">
        <f t="shared" si="1"/>
        <v>6.1000000000000005</v>
      </c>
      <c r="AC8" s="4" t="str">
        <f t="shared" si="2"/>
        <v>Halm-F</v>
      </c>
      <c r="AD8" s="6">
        <f>STDEV(B8:K8)</f>
        <v>2.2392707146152135</v>
      </c>
      <c r="AE8" s="7">
        <f t="shared" si="3"/>
        <v>5.0246061205498149</v>
      </c>
      <c r="AH8" s="4" t="str">
        <f t="shared" si="4"/>
        <v>Halm-F</v>
      </c>
      <c r="AI8" s="22">
        <f t="shared" si="5"/>
        <v>38.01817851638733</v>
      </c>
      <c r="AJ8" s="22">
        <f t="shared" si="6"/>
        <v>82.370592140160895</v>
      </c>
    </row>
    <row r="9" spans="1:36" x14ac:dyDescent="0.25">
      <c r="A9" s="39" t="s">
        <v>7</v>
      </c>
      <c r="B9" s="47">
        <v>0</v>
      </c>
      <c r="C9" s="48">
        <v>0</v>
      </c>
      <c r="D9" s="48">
        <v>9.9</v>
      </c>
      <c r="E9" s="48">
        <v>7.9</v>
      </c>
      <c r="F9" s="48">
        <v>2.2000000000000002</v>
      </c>
      <c r="G9" s="48">
        <v>2.2999999999999998</v>
      </c>
      <c r="H9" s="48">
        <v>8.8000000000000007</v>
      </c>
      <c r="I9" s="48">
        <v>0</v>
      </c>
      <c r="J9" s="48">
        <v>0.5</v>
      </c>
      <c r="K9" s="49">
        <v>6.5</v>
      </c>
      <c r="L9" s="30">
        <v>2</v>
      </c>
      <c r="M9" s="31">
        <v>1.6</v>
      </c>
      <c r="N9" s="31">
        <v>14.7</v>
      </c>
      <c r="O9" s="31">
        <v>5.2</v>
      </c>
      <c r="P9" s="31">
        <v>3.6</v>
      </c>
      <c r="Q9" s="31" t="s">
        <v>17</v>
      </c>
      <c r="R9" s="31">
        <v>3.6</v>
      </c>
      <c r="S9" s="31">
        <v>6.9</v>
      </c>
      <c r="T9" s="31">
        <v>12.9</v>
      </c>
      <c r="U9" s="32">
        <v>3</v>
      </c>
      <c r="X9" s="4" t="str">
        <f t="shared" si="0"/>
        <v>Ristet-F</v>
      </c>
      <c r="Y9" s="8">
        <f>AVERAGE(B9:K9)</f>
        <v>3.81</v>
      </c>
      <c r="Z9" s="9">
        <f t="shared" si="1"/>
        <v>5.9444444444444446</v>
      </c>
      <c r="AC9" s="4" t="str">
        <f t="shared" si="2"/>
        <v>Ristet-F</v>
      </c>
      <c r="AD9" s="6">
        <f>STDEV(B9:K9)</f>
        <v>4.0184159399776753</v>
      </c>
      <c r="AE9" s="7">
        <f t="shared" si="3"/>
        <v>4.7513448388617068</v>
      </c>
      <c r="AH9" s="4" t="str">
        <f t="shared" si="4"/>
        <v>Ristet-F</v>
      </c>
      <c r="AI9" s="22">
        <f t="shared" si="5"/>
        <v>105.47023464508334</v>
      </c>
      <c r="AJ9" s="22">
        <f t="shared" si="6"/>
        <v>79.929165513561415</v>
      </c>
    </row>
    <row r="10" spans="1:36" x14ac:dyDescent="0.25">
      <c r="A10" s="2" t="s">
        <v>16</v>
      </c>
      <c r="B10" s="47">
        <v>9.8000000000000007</v>
      </c>
      <c r="C10" s="48">
        <v>9.4</v>
      </c>
      <c r="D10" s="48">
        <v>7.9</v>
      </c>
      <c r="E10" s="48">
        <v>8</v>
      </c>
      <c r="F10" s="48">
        <v>2.2999999999999998</v>
      </c>
      <c r="G10" s="48">
        <v>3.2</v>
      </c>
      <c r="H10" s="48">
        <v>8.6999999999999993</v>
      </c>
      <c r="I10" s="48">
        <v>9.4</v>
      </c>
      <c r="J10" s="48">
        <v>5.6</v>
      </c>
      <c r="K10" s="49">
        <v>7.1</v>
      </c>
      <c r="L10" s="27">
        <v>3.4</v>
      </c>
      <c r="M10" s="28">
        <v>11</v>
      </c>
      <c r="N10" s="28">
        <v>13.9</v>
      </c>
      <c r="O10" s="28">
        <v>5.3</v>
      </c>
      <c r="P10" s="28">
        <v>3.9</v>
      </c>
      <c r="Q10" s="28">
        <v>10.8</v>
      </c>
      <c r="R10" s="28">
        <v>3.5</v>
      </c>
      <c r="S10" s="28">
        <v>7.3</v>
      </c>
      <c r="T10" s="28">
        <v>10.6</v>
      </c>
      <c r="U10" s="29">
        <v>12.3</v>
      </c>
      <c r="X10" s="4" t="str">
        <f t="shared" si="0"/>
        <v>Sødt-S</v>
      </c>
      <c r="Y10" s="8">
        <f>AVERAGE(B10:K10)</f>
        <v>7.1399999999999988</v>
      </c>
      <c r="Z10" s="9">
        <f t="shared" si="1"/>
        <v>8.1999999999999993</v>
      </c>
      <c r="AC10" s="4" t="str">
        <f t="shared" si="2"/>
        <v>Sødt-S</v>
      </c>
      <c r="AD10" s="6">
        <f>STDEV(B10:K10)</f>
        <v>2.6323626903094777</v>
      </c>
      <c r="AE10" s="7">
        <f t="shared" si="3"/>
        <v>3.9791121287711091</v>
      </c>
      <c r="AH10" s="4" t="str">
        <f t="shared" si="4"/>
        <v>Sødt-S</v>
      </c>
      <c r="AI10" s="22">
        <f t="shared" si="5"/>
        <v>36.867824794250396</v>
      </c>
      <c r="AJ10" s="22">
        <f t="shared" si="6"/>
        <v>48.525757667940361</v>
      </c>
    </row>
    <row r="11" spans="1:36" x14ac:dyDescent="0.25">
      <c r="A11" s="2" t="s">
        <v>4</v>
      </c>
      <c r="B11" s="47">
        <v>5.6</v>
      </c>
      <c r="C11" s="48">
        <v>6.2</v>
      </c>
      <c r="D11" s="48">
        <v>8.6</v>
      </c>
      <c r="E11" s="48">
        <v>6.2</v>
      </c>
      <c r="F11" s="48">
        <v>3.2</v>
      </c>
      <c r="G11" s="48">
        <v>6.2</v>
      </c>
      <c r="H11" s="48">
        <v>8.6</v>
      </c>
      <c r="I11" s="48">
        <v>6.2</v>
      </c>
      <c r="J11" s="48">
        <v>6.2</v>
      </c>
      <c r="K11" s="49">
        <v>6.3</v>
      </c>
      <c r="L11" s="27">
        <v>2.2999999999999998</v>
      </c>
      <c r="M11" s="28">
        <v>2.2000000000000002</v>
      </c>
      <c r="N11" s="28">
        <v>14.1</v>
      </c>
      <c r="O11" s="28">
        <v>5.5</v>
      </c>
      <c r="P11" s="28">
        <v>4</v>
      </c>
      <c r="Q11" s="28">
        <v>10.3</v>
      </c>
      <c r="R11" s="28">
        <v>3.1</v>
      </c>
      <c r="S11" s="28">
        <v>7.7</v>
      </c>
      <c r="T11" s="28">
        <v>9.8000000000000007</v>
      </c>
      <c r="U11" s="29">
        <v>2.1</v>
      </c>
      <c r="X11" s="4" t="str">
        <f t="shared" si="0"/>
        <v>Salt-S</v>
      </c>
      <c r="Y11" s="8">
        <f>AVERAGE(B11:K11)</f>
        <v>6.33</v>
      </c>
      <c r="Z11" s="9">
        <f t="shared" si="1"/>
        <v>6.1100000000000012</v>
      </c>
      <c r="AC11" s="4" t="str">
        <f t="shared" si="2"/>
        <v>Salt-S</v>
      </c>
      <c r="AD11" s="6">
        <f>STDEV(B11:K11)</f>
        <v>1.5173441710216333</v>
      </c>
      <c r="AE11" s="7">
        <f t="shared" si="3"/>
        <v>4.18076282247364</v>
      </c>
      <c r="AH11" s="4" t="str">
        <f t="shared" si="4"/>
        <v>Salt-S</v>
      </c>
      <c r="AI11" s="22">
        <f t="shared" si="5"/>
        <v>23.970682006660873</v>
      </c>
      <c r="AJ11" s="22">
        <f t="shared" si="6"/>
        <v>68.424923444740415</v>
      </c>
    </row>
    <row r="12" spans="1:36" x14ac:dyDescent="0.25">
      <c r="A12" s="2" t="s">
        <v>3</v>
      </c>
      <c r="B12" s="47">
        <v>2.2999999999999998</v>
      </c>
      <c r="C12" s="48">
        <v>5.6</v>
      </c>
      <c r="D12" s="48">
        <v>9.8000000000000007</v>
      </c>
      <c r="E12" s="48">
        <v>5.6</v>
      </c>
      <c r="F12" s="48">
        <v>2.8</v>
      </c>
      <c r="G12" s="48">
        <v>5.6</v>
      </c>
      <c r="H12" s="48">
        <v>7.9</v>
      </c>
      <c r="I12" s="48">
        <v>5.6</v>
      </c>
      <c r="J12" s="48">
        <v>5.6</v>
      </c>
      <c r="K12" s="49">
        <v>6.5</v>
      </c>
      <c r="L12" s="27">
        <v>3.4</v>
      </c>
      <c r="M12" s="28">
        <v>2.9</v>
      </c>
      <c r="N12" s="28">
        <v>14</v>
      </c>
      <c r="O12" s="28">
        <v>5.4</v>
      </c>
      <c r="P12" s="28">
        <v>3.9</v>
      </c>
      <c r="Q12" s="28">
        <v>10.3</v>
      </c>
      <c r="R12" s="28">
        <v>3.6</v>
      </c>
      <c r="S12" s="28">
        <v>7.8</v>
      </c>
      <c r="T12" s="28">
        <v>13.5</v>
      </c>
      <c r="U12" s="29">
        <v>8.9</v>
      </c>
      <c r="X12" s="4" t="str">
        <f t="shared" si="0"/>
        <v>Bitter-S</v>
      </c>
      <c r="Y12" s="20">
        <f>AVERAGE(B12:K12)</f>
        <v>5.7299999999999995</v>
      </c>
      <c r="Z12" s="21">
        <f t="shared" si="1"/>
        <v>7.3700000000000019</v>
      </c>
      <c r="AC12" s="4" t="str">
        <f t="shared" si="2"/>
        <v>Bitter-S</v>
      </c>
      <c r="AD12" s="6">
        <f>STDEV(B12:K12)</f>
        <v>2.1679739645833194</v>
      </c>
      <c r="AE12" s="7">
        <f t="shared" si="3"/>
        <v>4.1968374336450571</v>
      </c>
      <c r="AH12" s="4" t="str">
        <f t="shared" si="4"/>
        <v>Bitter-S</v>
      </c>
      <c r="AI12" s="22">
        <f t="shared" si="5"/>
        <v>37.835496764106793</v>
      </c>
      <c r="AJ12" s="22">
        <f t="shared" si="6"/>
        <v>56.944876982972268</v>
      </c>
    </row>
    <row r="13" spans="1:36" x14ac:dyDescent="0.25">
      <c r="A13" s="2" t="s">
        <v>2</v>
      </c>
      <c r="B13" s="47">
        <v>2.4</v>
      </c>
      <c r="C13" s="48">
        <v>6.5</v>
      </c>
      <c r="D13" s="48">
        <v>9</v>
      </c>
      <c r="E13" s="48">
        <v>6.5</v>
      </c>
      <c r="F13" s="48">
        <v>1.9</v>
      </c>
      <c r="G13" s="48">
        <v>6.5</v>
      </c>
      <c r="H13" s="48">
        <v>8.5</v>
      </c>
      <c r="I13" s="48">
        <v>6.5</v>
      </c>
      <c r="J13" s="48">
        <v>6.5</v>
      </c>
      <c r="K13" s="49">
        <v>7.3</v>
      </c>
      <c r="L13" s="27">
        <v>2.2999999999999998</v>
      </c>
      <c r="M13" s="28">
        <v>3.4</v>
      </c>
      <c r="N13" s="28">
        <v>14.7</v>
      </c>
      <c r="O13" s="28">
        <v>5.9</v>
      </c>
      <c r="P13" s="28">
        <v>3.7</v>
      </c>
      <c r="Q13" s="28">
        <v>11.3</v>
      </c>
      <c r="R13" s="28">
        <v>3.9</v>
      </c>
      <c r="S13" s="28">
        <v>7.9</v>
      </c>
      <c r="T13" s="28">
        <v>12.4</v>
      </c>
      <c r="U13" s="29">
        <v>8</v>
      </c>
      <c r="X13" s="4" t="str">
        <f t="shared" si="0"/>
        <v>Fed-S</v>
      </c>
      <c r="Y13" s="20">
        <f>AVERAGE(B13:K13)</f>
        <v>6.1599999999999993</v>
      </c>
      <c r="Z13" s="21">
        <f t="shared" si="1"/>
        <v>7.35</v>
      </c>
      <c r="AC13" s="4" t="str">
        <f t="shared" si="2"/>
        <v>Fed-S</v>
      </c>
      <c r="AD13" s="6">
        <f>STDEV(B13:K13)</f>
        <v>2.3022694117857823</v>
      </c>
      <c r="AE13" s="7">
        <f t="shared" si="3"/>
        <v>4.2724570084307327</v>
      </c>
      <c r="AH13" s="4" t="str">
        <f t="shared" si="4"/>
        <v>Fed-S</v>
      </c>
      <c r="AI13" s="22">
        <f t="shared" si="5"/>
        <v>37.374503438080886</v>
      </c>
      <c r="AJ13" s="22">
        <f t="shared" si="6"/>
        <v>58.128666781370519</v>
      </c>
    </row>
    <row r="14" spans="1:36" x14ac:dyDescent="0.25">
      <c r="A14" s="2" t="s">
        <v>15</v>
      </c>
      <c r="B14" s="47">
        <v>4.3</v>
      </c>
      <c r="C14" s="48">
        <v>6.2</v>
      </c>
      <c r="D14" s="48">
        <v>9.1999999999999993</v>
      </c>
      <c r="E14" s="48">
        <v>6.2</v>
      </c>
      <c r="F14" s="48">
        <v>0.9</v>
      </c>
      <c r="G14" s="48">
        <v>6.2</v>
      </c>
      <c r="H14" s="48">
        <v>7.9</v>
      </c>
      <c r="I14" s="48">
        <v>6.2</v>
      </c>
      <c r="J14" s="48">
        <v>6.2</v>
      </c>
      <c r="K14" s="49">
        <v>6.6</v>
      </c>
      <c r="L14" s="27">
        <v>0.9</v>
      </c>
      <c r="M14" s="28">
        <v>2.2999999999999998</v>
      </c>
      <c r="N14" s="28">
        <v>13.4</v>
      </c>
      <c r="O14" s="28">
        <v>5.8</v>
      </c>
      <c r="P14" s="28">
        <v>3.8</v>
      </c>
      <c r="Q14" s="28">
        <v>11</v>
      </c>
      <c r="R14" s="28">
        <v>3.6</v>
      </c>
      <c r="S14" s="28">
        <v>8.1</v>
      </c>
      <c r="T14" s="28">
        <v>14.8</v>
      </c>
      <c r="U14" s="29">
        <v>3.7</v>
      </c>
      <c r="X14" s="4" t="str">
        <f t="shared" si="0"/>
        <v>Surt-S</v>
      </c>
      <c r="Y14" s="20">
        <f>AVERAGE(B14:K14)</f>
        <v>5.99</v>
      </c>
      <c r="Z14" s="21">
        <f t="shared" si="1"/>
        <v>6.74</v>
      </c>
      <c r="AC14" s="4" t="str">
        <f t="shared" si="2"/>
        <v>Surt-S</v>
      </c>
      <c r="AD14" s="6">
        <f>STDEV(B14:K14)</f>
        <v>2.1936524590534181</v>
      </c>
      <c r="AE14" s="7">
        <f t="shared" si="3"/>
        <v>4.8507044161990871</v>
      </c>
      <c r="AH14" s="4" t="str">
        <f t="shared" si="4"/>
        <v>Surt-S</v>
      </c>
      <c r="AI14" s="22">
        <f t="shared" si="5"/>
        <v>36.621910835616326</v>
      </c>
      <c r="AJ14" s="22">
        <f t="shared" si="6"/>
        <v>71.968908252211975</v>
      </c>
    </row>
    <row r="15" spans="1:36" x14ac:dyDescent="0.25">
      <c r="A15" s="2" t="s">
        <v>14</v>
      </c>
      <c r="B15" s="47">
        <v>3.1</v>
      </c>
      <c r="C15" s="48">
        <v>5.5</v>
      </c>
      <c r="D15" s="48">
        <v>8.6999999999999993</v>
      </c>
      <c r="E15" s="48">
        <v>5.5</v>
      </c>
      <c r="F15" s="48">
        <v>0.8</v>
      </c>
      <c r="G15" s="48">
        <v>5.5</v>
      </c>
      <c r="H15" s="48">
        <v>7.8</v>
      </c>
      <c r="I15" s="48">
        <v>5.5</v>
      </c>
      <c r="J15" s="48">
        <v>5.5</v>
      </c>
      <c r="K15" s="49">
        <v>5.8</v>
      </c>
      <c r="L15" s="27">
        <v>1.4</v>
      </c>
      <c r="M15" s="28">
        <v>3.1</v>
      </c>
      <c r="N15" s="28">
        <v>13.9</v>
      </c>
      <c r="O15" s="28">
        <v>5.6</v>
      </c>
      <c r="P15" s="28">
        <v>3.9</v>
      </c>
      <c r="Q15" s="28">
        <v>10.1</v>
      </c>
      <c r="R15" s="28">
        <v>3</v>
      </c>
      <c r="S15" s="28">
        <v>6.3</v>
      </c>
      <c r="T15" s="28">
        <v>10.4</v>
      </c>
      <c r="U15" s="29">
        <v>7</v>
      </c>
      <c r="X15" s="4" t="str">
        <f t="shared" si="0"/>
        <v>Tør-M</v>
      </c>
      <c r="Y15" s="20">
        <f>AVERAGE(B15:S15)</f>
        <v>5.6111111111111107</v>
      </c>
      <c r="Z15" s="21">
        <f t="shared" si="1"/>
        <v>6.4699999999999989</v>
      </c>
      <c r="AC15" s="4" t="str">
        <f t="shared" si="2"/>
        <v>Tør-M</v>
      </c>
      <c r="AD15" s="6">
        <f>STDEV(B15:S15)</f>
        <v>3.1342301595145288</v>
      </c>
      <c r="AE15" s="7">
        <f t="shared" si="3"/>
        <v>3.9525097512002874</v>
      </c>
      <c r="AH15" s="4" t="str">
        <f t="shared" si="4"/>
        <v>Tør-M</v>
      </c>
      <c r="AI15" s="22">
        <f t="shared" si="5"/>
        <v>55.857567199268829</v>
      </c>
      <c r="AJ15" s="22">
        <f t="shared" si="6"/>
        <v>61.08979522720692</v>
      </c>
    </row>
    <row r="16" spans="1:36" ht="15.75" thickBot="1" x14ac:dyDescent="0.3">
      <c r="A16" s="3" t="s">
        <v>8</v>
      </c>
      <c r="B16" s="50">
        <v>5.0999999999999996</v>
      </c>
      <c r="C16" s="51">
        <v>4.9000000000000004</v>
      </c>
      <c r="D16" s="51">
        <v>8.1</v>
      </c>
      <c r="E16" s="51">
        <v>4.9000000000000004</v>
      </c>
      <c r="F16" s="51">
        <v>2</v>
      </c>
      <c r="G16" s="51">
        <v>4.9000000000000004</v>
      </c>
      <c r="H16" s="51">
        <v>7.7</v>
      </c>
      <c r="I16" s="51">
        <v>4.9000000000000004</v>
      </c>
      <c r="J16" s="51">
        <v>4.9000000000000004</v>
      </c>
      <c r="K16" s="52">
        <v>7.2</v>
      </c>
      <c r="L16" s="33">
        <v>0.9</v>
      </c>
      <c r="M16" s="34">
        <v>0.7</v>
      </c>
      <c r="N16" s="34">
        <v>14.6</v>
      </c>
      <c r="O16" s="34">
        <v>5</v>
      </c>
      <c r="P16" s="34">
        <v>4.4000000000000004</v>
      </c>
      <c r="Q16" s="34">
        <v>9.8000000000000007</v>
      </c>
      <c r="R16" s="34">
        <v>2.9</v>
      </c>
      <c r="S16" s="34">
        <v>7.3</v>
      </c>
      <c r="T16" s="34">
        <v>11</v>
      </c>
      <c r="U16" s="35">
        <v>1.1000000000000001</v>
      </c>
      <c r="X16" s="4" t="str">
        <f t="shared" si="0"/>
        <v>Klæg-M</v>
      </c>
      <c r="Y16" s="10">
        <f>AVERAGE(B16:K16)</f>
        <v>5.46</v>
      </c>
      <c r="Z16" s="11">
        <f t="shared" si="1"/>
        <v>5.7700000000000005</v>
      </c>
      <c r="AC16" s="4" t="str">
        <f t="shared" si="2"/>
        <v>Klæg-M</v>
      </c>
      <c r="AD16" s="6">
        <f>STDEV(B16:K16)</f>
        <v>1.7852481931404107</v>
      </c>
      <c r="AE16" s="7">
        <f t="shared" si="3"/>
        <v>4.7823866659046121</v>
      </c>
      <c r="AH16" s="4" t="str">
        <f t="shared" si="4"/>
        <v>Klæg-M</v>
      </c>
      <c r="AI16" s="22">
        <f t="shared" si="5"/>
        <v>32.696853354219982</v>
      </c>
      <c r="AJ16" s="22">
        <f t="shared" si="6"/>
        <v>82.883651055539204</v>
      </c>
    </row>
    <row r="17" spans="2:2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</sheetData>
  <mergeCells count="5">
    <mergeCell ref="B2:K2"/>
    <mergeCell ref="L2:U2"/>
    <mergeCell ref="Y2:Z2"/>
    <mergeCell ref="AD2:AE2"/>
    <mergeCell ref="AI2:AJ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Flere dommere</vt:lpstr>
    </vt:vector>
  </TitlesOfParts>
  <Company>Professionshøjskolen Metropol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René</dc:creator>
  <cp:lastModifiedBy>Michael René</cp:lastModifiedBy>
  <dcterms:created xsi:type="dcterms:W3CDTF">2017-02-20T12:12:25Z</dcterms:created>
  <dcterms:modified xsi:type="dcterms:W3CDTF">2019-06-03T09:41:47Z</dcterms:modified>
</cp:coreProperties>
</file>