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\Desktop\"/>
    </mc:Choice>
  </mc:AlternateContent>
  <bookViews>
    <workbookView xWindow="0" yWindow="0" windowWidth="25200" windowHeight="11490"/>
  </bookViews>
  <sheets>
    <sheet name="Flere dommere" sheetId="1" r:id="rId1"/>
  </sheets>
  <calcPr calcId="162913"/>
</workbook>
</file>

<file path=xl/calcChain.xml><?xml version="1.0" encoding="utf-8"?>
<calcChain xmlns="http://schemas.openxmlformats.org/spreadsheetml/2006/main">
  <c r="BJ9" i="1" l="1"/>
  <c r="BJ8" i="1"/>
  <c r="BJ7" i="1"/>
  <c r="BJ6" i="1"/>
  <c r="BJ5" i="1"/>
  <c r="BJ4" i="1"/>
  <c r="BE4" i="1"/>
  <c r="BD4" i="1"/>
  <c r="AZ4" i="1"/>
  <c r="AY4" i="1"/>
  <c r="Z3" i="1" l="1"/>
  <c r="AA3" i="1" s="1"/>
  <c r="AB3" i="1" s="1"/>
  <c r="AC3" i="1" s="1"/>
  <c r="AD3" i="1" s="1"/>
  <c r="AE3" i="1" s="1"/>
  <c r="AF3" i="1" s="1"/>
  <c r="AG3" i="1" s="1"/>
  <c r="AH3" i="1" s="1"/>
  <c r="AI3" i="1" s="1"/>
  <c r="AJ3" i="1" s="1"/>
  <c r="AK3" i="1" s="1"/>
  <c r="AL3" i="1" s="1"/>
  <c r="AM3" i="1" s="1"/>
  <c r="AN3" i="1" s="1"/>
  <c r="AO3" i="1" s="1"/>
  <c r="AP3" i="1" s="1"/>
  <c r="AQ3" i="1" s="1"/>
  <c r="AR3" i="1" s="1"/>
  <c r="AS3" i="1" s="1"/>
  <c r="AT3" i="1" s="1"/>
  <c r="AU3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BC9" i="1" l="1"/>
  <c r="BH9" i="1" s="1"/>
  <c r="BC8" i="1"/>
  <c r="BH8" i="1" s="1"/>
  <c r="BC7" i="1"/>
  <c r="BH7" i="1" s="1"/>
  <c r="BC6" i="1"/>
  <c r="BH6" i="1" s="1"/>
  <c r="BC5" i="1"/>
  <c r="BH5" i="1" s="1"/>
  <c r="AX9" i="1"/>
  <c r="AX8" i="1"/>
  <c r="AX7" i="1"/>
  <c r="AX6" i="1"/>
  <c r="AX5" i="1"/>
  <c r="BI4" i="1" l="1"/>
  <c r="BE9" i="1"/>
  <c r="BD9" i="1"/>
  <c r="BE8" i="1"/>
  <c r="BD8" i="1"/>
  <c r="BE7" i="1"/>
  <c r="BD7" i="1"/>
  <c r="BE6" i="1"/>
  <c r="BD6" i="1"/>
  <c r="BE5" i="1"/>
  <c r="BD5" i="1"/>
  <c r="BC4" i="1"/>
  <c r="BH4" i="1" s="1"/>
  <c r="AZ9" i="1" l="1"/>
  <c r="AY9" i="1"/>
  <c r="BI9" i="1" s="1"/>
  <c r="AZ8" i="1"/>
  <c r="AY8" i="1"/>
  <c r="BI8" i="1" s="1"/>
  <c r="AZ7" i="1"/>
  <c r="AY7" i="1"/>
  <c r="BI7" i="1" s="1"/>
  <c r="AZ6" i="1"/>
  <c r="AY6" i="1"/>
  <c r="BI6" i="1" s="1"/>
  <c r="AZ5" i="1"/>
  <c r="AY5" i="1"/>
  <c r="BI5" i="1" s="1"/>
  <c r="AX4" i="1"/>
  <c r="AZ3" i="1"/>
  <c r="BE3" i="1" s="1"/>
  <c r="BJ3" i="1" s="1"/>
  <c r="AY3" i="1"/>
  <c r="BD3" i="1" s="1"/>
  <c r="BI3" i="1" s="1"/>
</calcChain>
</file>

<file path=xl/sharedStrings.xml><?xml version="1.0" encoding="utf-8"?>
<sst xmlns="http://schemas.openxmlformats.org/spreadsheetml/2006/main" count="16" uniqueCount="14">
  <si>
    <t>Supergryn</t>
  </si>
  <si>
    <t>HavreMusen</t>
  </si>
  <si>
    <t>Bitter-S</t>
  </si>
  <si>
    <t>Ristet-F</t>
  </si>
  <si>
    <t>Middelværdier</t>
  </si>
  <si>
    <t>Standardafvigelser</t>
  </si>
  <si>
    <t>10.6</t>
  </si>
  <si>
    <t>CV%</t>
  </si>
  <si>
    <t>Dommere:</t>
  </si>
  <si>
    <t>Produkter:</t>
  </si>
  <si>
    <t>Havre-F</t>
  </si>
  <si>
    <t>Brændt-F</t>
  </si>
  <si>
    <t>Sød-S</t>
  </si>
  <si>
    <t>Sur-S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</si>
</sst>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12" xfId="0" applyFont="1" applyBorder="1"/>
    <xf numFmtId="0" fontId="0" fillId="3" borderId="1" xfId="0" applyFill="1" applyBorder="1" applyAlignment="1">
      <alignment vertic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4" borderId="2" xfId="0" applyFill="1" applyBorder="1"/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164" fontId="0" fillId="5" borderId="19" xfId="0" applyNumberFormat="1" applyFill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164" fontId="0" fillId="6" borderId="16" xfId="0" applyNumberFormat="1" applyFill="1" applyBorder="1" applyAlignment="1">
      <alignment horizontal="center"/>
    </xf>
    <xf numFmtId="164" fontId="0" fillId="6" borderId="17" xfId="0" applyNumberFormat="1" applyFill="1" applyBorder="1" applyAlignment="1">
      <alignment horizontal="center"/>
    </xf>
    <xf numFmtId="164" fontId="0" fillId="6" borderId="19" xfId="0" applyNumberFormat="1" applyFill="1" applyBorder="1" applyAlignment="1">
      <alignment horizontal="center"/>
    </xf>
    <xf numFmtId="164" fontId="0" fillId="6" borderId="5" xfId="0" applyNumberFormat="1" applyFill="1" applyBorder="1" applyAlignment="1">
      <alignment horizontal="center"/>
    </xf>
    <xf numFmtId="0" fontId="1" fillId="6" borderId="9" xfId="0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1" fillId="0" borderId="24" xfId="0" applyFont="1" applyBorder="1"/>
    <xf numFmtId="1" fontId="0" fillId="0" borderId="18" xfId="0" applyNumberFormat="1" applyBorder="1" applyAlignment="1">
      <alignment horizontal="center"/>
    </xf>
    <xf numFmtId="0" fontId="2" fillId="7" borderId="12" xfId="0" applyFont="1" applyFill="1" applyBorder="1"/>
    <xf numFmtId="0" fontId="1" fillId="7" borderId="11" xfId="0" applyFont="1" applyFill="1" applyBorder="1"/>
    <xf numFmtId="0" fontId="2" fillId="7" borderId="11" xfId="0" applyFont="1" applyFill="1" applyBorder="1"/>
    <xf numFmtId="0" fontId="2" fillId="4" borderId="12" xfId="0" applyFont="1" applyFill="1" applyBorder="1"/>
    <xf numFmtId="0" fontId="1" fillId="4" borderId="11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6" borderId="27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0" fontId="1" fillId="0" borderId="30" xfId="0" applyFont="1" applyBorder="1"/>
    <xf numFmtId="164" fontId="0" fillId="0" borderId="31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164" fontId="0" fillId="0" borderId="32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1" fillId="3" borderId="34" xfId="0" applyFont="1" applyFill="1" applyBorder="1" applyAlignment="1">
      <alignment vertical="center"/>
    </xf>
    <xf numFmtId="164" fontId="0" fillId="5" borderId="15" xfId="0" applyNumberFormat="1" applyFill="1" applyBorder="1" applyAlignment="1">
      <alignment horizontal="center"/>
    </xf>
    <xf numFmtId="0" fontId="2" fillId="4" borderId="35" xfId="0" applyFont="1" applyFill="1" applyBorder="1"/>
    <xf numFmtId="164" fontId="0" fillId="6" borderId="28" xfId="0" applyNumberFormat="1" applyFill="1" applyBorder="1" applyAlignment="1">
      <alignment horizontal="center"/>
    </xf>
    <xf numFmtId="164" fontId="0" fillId="6" borderId="36" xfId="0" applyNumberFormat="1" applyFill="1" applyBorder="1" applyAlignment="1">
      <alignment horizontal="center"/>
    </xf>
    <xf numFmtId="164" fontId="0" fillId="5" borderId="32" xfId="0" applyNumberFormat="1" applyFill="1" applyBorder="1" applyAlignment="1">
      <alignment horizontal="center"/>
    </xf>
    <xf numFmtId="164" fontId="0" fillId="5" borderId="37" xfId="0" applyNumberFormat="1" applyFill="1" applyBorder="1" applyAlignment="1">
      <alignment horizontal="center"/>
    </xf>
    <xf numFmtId="164" fontId="0" fillId="5" borderId="3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'Flere dommere'!$AY$3</c:f>
              <c:strCache>
                <c:ptCount val="1"/>
                <c:pt idx="0">
                  <c:v>Supergryn</c:v>
                </c:pt>
              </c:strCache>
            </c:strRef>
          </c:tx>
          <c:cat>
            <c:strRef>
              <c:f>'Flere dommere'!$AX$4:$AX$9</c:f>
              <c:strCache>
                <c:ptCount val="6"/>
                <c:pt idx="0">
                  <c:v>Havre-F</c:v>
                </c:pt>
                <c:pt idx="1">
                  <c:v>Brændt-F</c:v>
                </c:pt>
                <c:pt idx="2">
                  <c:v>Ristet-F</c:v>
                </c:pt>
                <c:pt idx="3">
                  <c:v>Sød-S</c:v>
                </c:pt>
                <c:pt idx="4">
                  <c:v>Bitter-S</c:v>
                </c:pt>
                <c:pt idx="5">
                  <c:v>Sur-S</c:v>
                </c:pt>
              </c:strCache>
            </c:strRef>
          </c:cat>
          <c:val>
            <c:numRef>
              <c:f>'Flere dommere'!$AY$4:$AY$9</c:f>
              <c:numCache>
                <c:formatCode>0.0</c:formatCode>
                <c:ptCount val="6"/>
                <c:pt idx="0">
                  <c:v>4.1652173913043491</c:v>
                </c:pt>
                <c:pt idx="1">
                  <c:v>4.5608695652173905</c:v>
                </c:pt>
                <c:pt idx="2">
                  <c:v>5.7391304347826084</c:v>
                </c:pt>
                <c:pt idx="3">
                  <c:v>4.9608695652173909</c:v>
                </c:pt>
                <c:pt idx="4">
                  <c:v>5.586956521739129</c:v>
                </c:pt>
                <c:pt idx="5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A-403B-9910-039B30F4F3A5}"/>
            </c:ext>
          </c:extLst>
        </c:ser>
        <c:ser>
          <c:idx val="1"/>
          <c:order val="1"/>
          <c:tx>
            <c:strRef>
              <c:f>'Flere dommere'!$AZ$3</c:f>
              <c:strCache>
                <c:ptCount val="1"/>
                <c:pt idx="0">
                  <c:v>HavreMusen</c:v>
                </c:pt>
              </c:strCache>
            </c:strRef>
          </c:tx>
          <c:cat>
            <c:strRef>
              <c:f>'Flere dommere'!$AX$4:$AX$9</c:f>
              <c:strCache>
                <c:ptCount val="6"/>
                <c:pt idx="0">
                  <c:v>Havre-F</c:v>
                </c:pt>
                <c:pt idx="1">
                  <c:v>Brændt-F</c:v>
                </c:pt>
                <c:pt idx="2">
                  <c:v>Ristet-F</c:v>
                </c:pt>
                <c:pt idx="3">
                  <c:v>Sød-S</c:v>
                </c:pt>
                <c:pt idx="4">
                  <c:v>Bitter-S</c:v>
                </c:pt>
                <c:pt idx="5">
                  <c:v>Sur-S</c:v>
                </c:pt>
              </c:strCache>
            </c:strRef>
          </c:cat>
          <c:val>
            <c:numRef>
              <c:f>'Flere dommere'!$AZ$4:$AZ$9</c:f>
              <c:numCache>
                <c:formatCode>0.0</c:formatCode>
                <c:ptCount val="6"/>
                <c:pt idx="0">
                  <c:v>7.2347826086956522</c:v>
                </c:pt>
                <c:pt idx="1">
                  <c:v>7.3130434782608704</c:v>
                </c:pt>
                <c:pt idx="2">
                  <c:v>8.3652173913043484</c:v>
                </c:pt>
                <c:pt idx="3">
                  <c:v>6.5478260869565226</c:v>
                </c:pt>
                <c:pt idx="4">
                  <c:v>6.2739130434782604</c:v>
                </c:pt>
                <c:pt idx="5">
                  <c:v>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A-403B-9910-039B30F4F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536000"/>
        <c:axId val="239536392"/>
      </c:radarChart>
      <c:catAx>
        <c:axId val="23953600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39536392"/>
        <c:crosses val="autoZero"/>
        <c:auto val="1"/>
        <c:lblAlgn val="ctr"/>
        <c:lblOffset val="100"/>
        <c:noMultiLvlLbl val="0"/>
      </c:catAx>
      <c:valAx>
        <c:axId val="239536392"/>
        <c:scaling>
          <c:orientation val="minMax"/>
        </c:scaling>
        <c:delete val="0"/>
        <c:axPos val="l"/>
        <c:majorGridlines/>
        <c:numFmt formatCode="0.0" sourceLinked="1"/>
        <c:majorTickMark val="cross"/>
        <c:minorTickMark val="none"/>
        <c:tickLblPos val="nextTo"/>
        <c:crossAx val="2395360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11565</xdr:colOff>
      <xdr:row>10</xdr:row>
      <xdr:rowOff>12077</xdr:rowOff>
    </xdr:from>
    <xdr:to>
      <xdr:col>30</xdr:col>
      <xdr:colOff>587827</xdr:colOff>
      <xdr:row>33</xdr:row>
      <xdr:rowOff>121615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"/>
  <sheetViews>
    <sheetView tabSelected="1" topLeftCell="AF1" zoomScale="85" zoomScaleNormal="85" workbookViewId="0">
      <selection activeCell="AU9" sqref="A2:AU9"/>
    </sheetView>
  </sheetViews>
  <sheetFormatPr defaultRowHeight="15" x14ac:dyDescent="0.25"/>
  <cols>
    <col min="1" max="1" width="16.42578125" customWidth="1"/>
    <col min="50" max="50" width="14" customWidth="1"/>
    <col min="51" max="51" width="13.42578125" bestFit="1" customWidth="1"/>
    <col min="52" max="52" width="15.7109375" bestFit="1" customWidth="1"/>
    <col min="55" max="55" width="12.5703125" bestFit="1" customWidth="1"/>
    <col min="56" max="56" width="13.42578125" bestFit="1" customWidth="1"/>
    <col min="57" max="57" width="15.7109375" bestFit="1" customWidth="1"/>
    <col min="60" max="60" width="12.5703125" customWidth="1"/>
    <col min="61" max="61" width="13.42578125" bestFit="1" customWidth="1"/>
    <col min="62" max="62" width="15.7109375" bestFit="1" customWidth="1"/>
  </cols>
  <sheetData>
    <row r="1" spans="1:62" ht="15.75" thickBot="1" x14ac:dyDescent="0.3"/>
    <row r="2" spans="1:62" ht="27.75" customHeight="1" thickBot="1" x14ac:dyDescent="0.3">
      <c r="A2" s="52" t="s">
        <v>9</v>
      </c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2" t="s">
        <v>1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4"/>
      <c r="AX2" s="8"/>
      <c r="AY2" s="35" t="s">
        <v>4</v>
      </c>
      <c r="AZ2" s="36"/>
      <c r="BC2" s="8"/>
      <c r="BD2" s="35" t="s">
        <v>5</v>
      </c>
      <c r="BE2" s="36"/>
      <c r="BH2" s="8"/>
      <c r="BI2" s="35" t="s">
        <v>7</v>
      </c>
      <c r="BJ2" s="36"/>
    </row>
    <row r="3" spans="1:62" ht="26.25" customHeight="1" thickBot="1" x14ac:dyDescent="0.3">
      <c r="A3" s="14" t="s">
        <v>8</v>
      </c>
      <c r="B3" s="15">
        <v>1</v>
      </c>
      <c r="C3" s="16">
        <f>B3+1</f>
        <v>2</v>
      </c>
      <c r="D3" s="16">
        <f t="shared" ref="D3:X3" si="0">C3+1</f>
        <v>3</v>
      </c>
      <c r="E3" s="16">
        <f t="shared" si="0"/>
        <v>4</v>
      </c>
      <c r="F3" s="16">
        <f t="shared" si="0"/>
        <v>5</v>
      </c>
      <c r="G3" s="16">
        <f t="shared" si="0"/>
        <v>6</v>
      </c>
      <c r="H3" s="16">
        <f t="shared" si="0"/>
        <v>7</v>
      </c>
      <c r="I3" s="16">
        <f t="shared" si="0"/>
        <v>8</v>
      </c>
      <c r="J3" s="16">
        <f t="shared" si="0"/>
        <v>9</v>
      </c>
      <c r="K3" s="16">
        <f t="shared" si="0"/>
        <v>10</v>
      </c>
      <c r="L3" s="16">
        <f t="shared" si="0"/>
        <v>11</v>
      </c>
      <c r="M3" s="16">
        <f t="shared" si="0"/>
        <v>12</v>
      </c>
      <c r="N3" s="16">
        <f t="shared" si="0"/>
        <v>13</v>
      </c>
      <c r="O3" s="16">
        <f t="shared" si="0"/>
        <v>14</v>
      </c>
      <c r="P3" s="16">
        <f t="shared" si="0"/>
        <v>15</v>
      </c>
      <c r="Q3" s="16">
        <f t="shared" si="0"/>
        <v>16</v>
      </c>
      <c r="R3" s="16">
        <f t="shared" si="0"/>
        <v>17</v>
      </c>
      <c r="S3" s="16">
        <f t="shared" si="0"/>
        <v>18</v>
      </c>
      <c r="T3" s="16">
        <f t="shared" si="0"/>
        <v>19</v>
      </c>
      <c r="U3" s="16">
        <f t="shared" si="0"/>
        <v>20</v>
      </c>
      <c r="V3" s="16">
        <f t="shared" si="0"/>
        <v>21</v>
      </c>
      <c r="W3" s="16">
        <f t="shared" si="0"/>
        <v>22</v>
      </c>
      <c r="X3" s="16">
        <f t="shared" si="0"/>
        <v>23</v>
      </c>
      <c r="Y3" s="9">
        <v>1</v>
      </c>
      <c r="Z3" s="10">
        <f>Y3+1</f>
        <v>2</v>
      </c>
      <c r="AA3" s="10">
        <f t="shared" ref="AA3:AU3" si="1">Z3+1</f>
        <v>3</v>
      </c>
      <c r="AB3" s="10">
        <f t="shared" si="1"/>
        <v>4</v>
      </c>
      <c r="AC3" s="10">
        <f t="shared" si="1"/>
        <v>5</v>
      </c>
      <c r="AD3" s="10">
        <f t="shared" si="1"/>
        <v>6</v>
      </c>
      <c r="AE3" s="10">
        <f t="shared" si="1"/>
        <v>7</v>
      </c>
      <c r="AF3" s="10">
        <f t="shared" si="1"/>
        <v>8</v>
      </c>
      <c r="AG3" s="10">
        <f t="shared" si="1"/>
        <v>9</v>
      </c>
      <c r="AH3" s="10">
        <f t="shared" si="1"/>
        <v>10</v>
      </c>
      <c r="AI3" s="10">
        <f t="shared" si="1"/>
        <v>11</v>
      </c>
      <c r="AJ3" s="10">
        <f t="shared" si="1"/>
        <v>12</v>
      </c>
      <c r="AK3" s="10">
        <f t="shared" si="1"/>
        <v>13</v>
      </c>
      <c r="AL3" s="10">
        <f t="shared" si="1"/>
        <v>14</v>
      </c>
      <c r="AM3" s="10">
        <f t="shared" si="1"/>
        <v>15</v>
      </c>
      <c r="AN3" s="10">
        <f t="shared" si="1"/>
        <v>16</v>
      </c>
      <c r="AO3" s="10">
        <f t="shared" si="1"/>
        <v>17</v>
      </c>
      <c r="AP3" s="10">
        <f t="shared" si="1"/>
        <v>18</v>
      </c>
      <c r="AQ3" s="10">
        <f t="shared" si="1"/>
        <v>19</v>
      </c>
      <c r="AR3" s="10">
        <f t="shared" si="1"/>
        <v>20</v>
      </c>
      <c r="AS3" s="10">
        <f t="shared" si="1"/>
        <v>21</v>
      </c>
      <c r="AT3" s="10">
        <f t="shared" si="1"/>
        <v>22</v>
      </c>
      <c r="AU3" s="11">
        <f t="shared" si="1"/>
        <v>23</v>
      </c>
      <c r="AX3" s="3"/>
      <c r="AY3" s="21" t="str">
        <f>B2</f>
        <v>Supergryn</v>
      </c>
      <c r="AZ3" s="11" t="str">
        <f>Y2</f>
        <v>HavreMusen</v>
      </c>
      <c r="BC3" s="3"/>
      <c r="BD3" s="21" t="str">
        <f>AY3</f>
        <v>Supergryn</v>
      </c>
      <c r="BE3" s="49" t="str">
        <f>AZ3</f>
        <v>HavreMusen</v>
      </c>
      <c r="BH3" s="3"/>
      <c r="BI3" s="39" t="str">
        <f>BD3</f>
        <v>Supergryn</v>
      </c>
      <c r="BJ3" s="40" t="str">
        <f>BE3</f>
        <v>HavreMusen</v>
      </c>
    </row>
    <row r="4" spans="1:62" x14ac:dyDescent="0.25">
      <c r="A4" s="27" t="s">
        <v>10</v>
      </c>
      <c r="B4" s="17">
        <v>3.2</v>
      </c>
      <c r="C4" s="18">
        <v>4.5</v>
      </c>
      <c r="D4" s="18">
        <v>9.8000000000000007</v>
      </c>
      <c r="E4" s="18">
        <v>4.5</v>
      </c>
      <c r="F4" s="18">
        <v>1.2</v>
      </c>
      <c r="G4" s="18">
        <v>4.5</v>
      </c>
      <c r="H4" s="18">
        <v>6.9</v>
      </c>
      <c r="I4" s="18">
        <v>4.5</v>
      </c>
      <c r="J4" s="18">
        <v>4.5</v>
      </c>
      <c r="K4" s="18">
        <v>4.5</v>
      </c>
      <c r="L4" s="18">
        <v>1.2</v>
      </c>
      <c r="M4" s="18">
        <v>4.5</v>
      </c>
      <c r="N4" s="18">
        <v>4.5</v>
      </c>
      <c r="O4" s="18">
        <v>4.5</v>
      </c>
      <c r="P4" s="18">
        <v>4.5</v>
      </c>
      <c r="Q4" s="18">
        <v>1.2</v>
      </c>
      <c r="R4" s="18">
        <v>4.5</v>
      </c>
      <c r="S4" s="18">
        <v>1.2</v>
      </c>
      <c r="T4" s="18">
        <v>4.5</v>
      </c>
      <c r="U4" s="18">
        <v>1.2</v>
      </c>
      <c r="V4" s="18">
        <v>4.5</v>
      </c>
      <c r="W4" s="18">
        <v>6.9</v>
      </c>
      <c r="X4" s="18">
        <v>4.5</v>
      </c>
      <c r="Y4" s="12">
        <v>12.3</v>
      </c>
      <c r="Z4" s="13">
        <v>11.8</v>
      </c>
      <c r="AA4" s="13">
        <v>9.9</v>
      </c>
      <c r="AB4" s="13">
        <v>5.6</v>
      </c>
      <c r="AC4" s="13">
        <v>2.2999999999999998</v>
      </c>
      <c r="AD4" s="13">
        <v>11</v>
      </c>
      <c r="AE4" s="13">
        <v>3.3</v>
      </c>
      <c r="AF4" s="13">
        <v>6.7</v>
      </c>
      <c r="AG4" s="13">
        <v>11.8</v>
      </c>
      <c r="AH4" s="13">
        <v>9.9</v>
      </c>
      <c r="AI4" s="13">
        <v>5.6</v>
      </c>
      <c r="AJ4" s="13">
        <v>2.2999999999999998</v>
      </c>
      <c r="AK4" s="13">
        <v>11</v>
      </c>
      <c r="AL4" s="13">
        <v>3.3</v>
      </c>
      <c r="AM4" s="13">
        <v>6.7</v>
      </c>
      <c r="AN4" s="13">
        <v>11.8</v>
      </c>
      <c r="AO4" s="13">
        <v>2.2999999999999998</v>
      </c>
      <c r="AP4" s="13">
        <v>9.9</v>
      </c>
      <c r="AQ4" s="13">
        <v>5.6</v>
      </c>
      <c r="AR4" s="13">
        <v>2.2999999999999998</v>
      </c>
      <c r="AS4" s="13">
        <v>11</v>
      </c>
      <c r="AT4" s="13">
        <v>3.3</v>
      </c>
      <c r="AU4" s="53">
        <v>6.7</v>
      </c>
      <c r="AX4" s="2" t="str">
        <f t="shared" ref="AX4:AX9" si="2">A4</f>
        <v>Havre-F</v>
      </c>
      <c r="AY4" s="4">
        <f>AVERAGE(B4:X4)</f>
        <v>4.1652173913043491</v>
      </c>
      <c r="AZ4" s="5">
        <f>AVERAGE(Y4:AU4)</f>
        <v>7.2347826086956522</v>
      </c>
      <c r="BC4" s="25" t="str">
        <f t="shared" ref="BC4:BC9" si="3">A4</f>
        <v>Havre-F</v>
      </c>
      <c r="BD4" s="22">
        <f>STDEV(B4:X4)</f>
        <v>2.0579355709616474</v>
      </c>
      <c r="BE4" s="23">
        <f>STDEV(Y4:AU4)</f>
        <v>3.721877421611568</v>
      </c>
      <c r="BH4" s="37" t="str">
        <f>BC4</f>
        <v>Havre-F</v>
      </c>
      <c r="BI4" s="41">
        <f>BD4/AY4*100</f>
        <v>49.407638968807802</v>
      </c>
      <c r="BJ4" s="26">
        <f>BE4/AZ4*100</f>
        <v>51.444219168909896</v>
      </c>
    </row>
    <row r="5" spans="1:62" x14ac:dyDescent="0.25">
      <c r="A5" s="28" t="s">
        <v>11</v>
      </c>
      <c r="B5" s="19">
        <v>4.0999999999999996</v>
      </c>
      <c r="C5" s="20">
        <v>5.0999999999999996</v>
      </c>
      <c r="D5" s="20">
        <v>8.8000000000000007</v>
      </c>
      <c r="E5" s="20">
        <v>5.0999999999999996</v>
      </c>
      <c r="F5" s="20">
        <v>1.4</v>
      </c>
      <c r="G5" s="20">
        <v>5.0999999999999996</v>
      </c>
      <c r="H5" s="20">
        <v>6.8</v>
      </c>
      <c r="I5" s="20">
        <v>5.0999999999999996</v>
      </c>
      <c r="J5" s="20">
        <v>5.0999999999999996</v>
      </c>
      <c r="K5" s="20">
        <v>5.0999999999999996</v>
      </c>
      <c r="L5" s="20">
        <v>1.4</v>
      </c>
      <c r="M5" s="20">
        <v>5.0999999999999996</v>
      </c>
      <c r="N5" s="20">
        <v>5.0999999999999996</v>
      </c>
      <c r="O5" s="20">
        <v>5.0999999999999996</v>
      </c>
      <c r="P5" s="20">
        <v>5.0999999999999996</v>
      </c>
      <c r="Q5" s="20">
        <v>1.4</v>
      </c>
      <c r="R5" s="20">
        <v>5.0999999999999996</v>
      </c>
      <c r="S5" s="20">
        <v>1.4</v>
      </c>
      <c r="T5" s="20">
        <v>5.0999999999999996</v>
      </c>
      <c r="U5" s="20">
        <v>1.4</v>
      </c>
      <c r="V5" s="20">
        <v>5.0999999999999996</v>
      </c>
      <c r="W5" s="20">
        <v>6.8</v>
      </c>
      <c r="X5" s="20">
        <v>5.0999999999999996</v>
      </c>
      <c r="Y5" s="12">
        <v>8.6</v>
      </c>
      <c r="Z5" s="13">
        <v>7.1</v>
      </c>
      <c r="AA5" s="13">
        <v>14.5</v>
      </c>
      <c r="AB5" s="13">
        <v>5.5</v>
      </c>
      <c r="AC5" s="13">
        <v>3</v>
      </c>
      <c r="AD5" s="13">
        <v>11</v>
      </c>
      <c r="AE5" s="13">
        <v>4.2</v>
      </c>
      <c r="AF5" s="13">
        <v>6.9</v>
      </c>
      <c r="AG5" s="13">
        <v>7.1</v>
      </c>
      <c r="AH5" s="13">
        <v>14.5</v>
      </c>
      <c r="AI5" s="13">
        <v>5.5</v>
      </c>
      <c r="AJ5" s="13">
        <v>3</v>
      </c>
      <c r="AK5" s="13">
        <v>11</v>
      </c>
      <c r="AL5" s="13">
        <v>4.2</v>
      </c>
      <c r="AM5" s="13">
        <v>6.9</v>
      </c>
      <c r="AN5" s="13">
        <v>7.1</v>
      </c>
      <c r="AO5" s="13">
        <v>3</v>
      </c>
      <c r="AP5" s="13">
        <v>14.5</v>
      </c>
      <c r="AQ5" s="13">
        <v>5.5</v>
      </c>
      <c r="AR5" s="13">
        <v>3</v>
      </c>
      <c r="AS5" s="13">
        <v>11</v>
      </c>
      <c r="AT5" s="13">
        <v>4.2</v>
      </c>
      <c r="AU5" s="53">
        <v>6.9</v>
      </c>
      <c r="AX5" s="2" t="str">
        <f t="shared" si="2"/>
        <v>Brændt-F</v>
      </c>
      <c r="AY5" s="6">
        <f t="shared" ref="AY4:AY9" si="4">AVERAGE(B5:X5)</f>
        <v>4.5608695652173905</v>
      </c>
      <c r="AZ5" s="7">
        <f t="shared" ref="AZ4:AZ9" si="5">AVERAGE(Y5:AU5)</f>
        <v>7.3130434782608704</v>
      </c>
      <c r="BC5" s="2" t="str">
        <f t="shared" si="3"/>
        <v>Brændt-F</v>
      </c>
      <c r="BD5" s="24">
        <f t="shared" ref="BD4:BD9" si="6">STDEV(B5:X5)</f>
        <v>1.9333764930896458</v>
      </c>
      <c r="BE5" s="5">
        <f t="shared" ref="BE4:BE9" si="7">STDEV(Y5:AU5)</f>
        <v>3.7621686622848594</v>
      </c>
      <c r="BH5" s="38" t="str">
        <f t="shared" ref="BH5:BH9" si="8">BC5</f>
        <v>Brændt-F</v>
      </c>
      <c r="BI5" s="42">
        <f t="shared" ref="BI5:BI9" si="9">BD5/AY5*100</f>
        <v>42.390523680707211</v>
      </c>
      <c r="BJ5" s="43">
        <f t="shared" ref="BJ5:BJ9" si="10">BE5/AZ5*100</f>
        <v>51.444636880232906</v>
      </c>
    </row>
    <row r="6" spans="1:62" x14ac:dyDescent="0.25">
      <c r="A6" s="29" t="s">
        <v>3</v>
      </c>
      <c r="B6" s="19">
        <v>6.5</v>
      </c>
      <c r="C6" s="20">
        <v>7</v>
      </c>
      <c r="D6" s="20">
        <v>9.1999999999999993</v>
      </c>
      <c r="E6" s="20">
        <v>6.7</v>
      </c>
      <c r="F6" s="20">
        <v>0.8</v>
      </c>
      <c r="G6" s="20">
        <v>7</v>
      </c>
      <c r="H6" s="20">
        <v>8.1999999999999993</v>
      </c>
      <c r="I6" s="20">
        <v>7</v>
      </c>
      <c r="J6" s="20">
        <v>7</v>
      </c>
      <c r="K6" s="20">
        <v>6.7</v>
      </c>
      <c r="L6" s="20">
        <v>0.8</v>
      </c>
      <c r="M6" s="20">
        <v>7</v>
      </c>
      <c r="N6" s="20">
        <v>6.7</v>
      </c>
      <c r="O6" s="20">
        <v>6.7</v>
      </c>
      <c r="P6" s="20">
        <v>6.7</v>
      </c>
      <c r="Q6" s="20">
        <v>0.8</v>
      </c>
      <c r="R6" s="20">
        <v>6.7</v>
      </c>
      <c r="S6" s="20">
        <v>0.8</v>
      </c>
      <c r="T6" s="20">
        <v>6.7</v>
      </c>
      <c r="U6" s="20">
        <v>0.8</v>
      </c>
      <c r="V6" s="20">
        <v>7</v>
      </c>
      <c r="W6" s="20">
        <v>8.1999999999999993</v>
      </c>
      <c r="X6" s="20">
        <v>7</v>
      </c>
      <c r="Y6" s="12">
        <v>11.4</v>
      </c>
      <c r="Z6" s="13">
        <v>13.5</v>
      </c>
      <c r="AA6" s="13">
        <v>14.6</v>
      </c>
      <c r="AB6" s="13">
        <v>5.7</v>
      </c>
      <c r="AC6" s="13">
        <v>3.1</v>
      </c>
      <c r="AD6" s="13">
        <v>11.8</v>
      </c>
      <c r="AE6" s="13">
        <v>3.8</v>
      </c>
      <c r="AF6" s="13">
        <v>6.8</v>
      </c>
      <c r="AG6" s="13">
        <v>13.5</v>
      </c>
      <c r="AH6" s="13">
        <v>14.6</v>
      </c>
      <c r="AI6" s="13">
        <v>5.7</v>
      </c>
      <c r="AJ6" s="13">
        <v>3.1</v>
      </c>
      <c r="AK6" s="13">
        <v>11.8</v>
      </c>
      <c r="AL6" s="13">
        <v>3.8</v>
      </c>
      <c r="AM6" s="13">
        <v>6.8</v>
      </c>
      <c r="AN6" s="13">
        <v>13.5</v>
      </c>
      <c r="AO6" s="13">
        <v>3.1</v>
      </c>
      <c r="AP6" s="13">
        <v>14.6</v>
      </c>
      <c r="AQ6" s="13">
        <v>5.7</v>
      </c>
      <c r="AR6" s="13">
        <v>3.1</v>
      </c>
      <c r="AS6" s="13">
        <v>11.8</v>
      </c>
      <c r="AT6" s="13">
        <v>3.8</v>
      </c>
      <c r="AU6" s="53">
        <v>6.8</v>
      </c>
      <c r="AX6" s="2" t="str">
        <f t="shared" si="2"/>
        <v>Ristet-F</v>
      </c>
      <c r="AY6" s="6">
        <f t="shared" si="4"/>
        <v>5.7391304347826084</v>
      </c>
      <c r="AZ6" s="7">
        <f t="shared" si="5"/>
        <v>8.3652173913043484</v>
      </c>
      <c r="BC6" s="2" t="str">
        <f t="shared" si="3"/>
        <v>Ristet-F</v>
      </c>
      <c r="BD6" s="24">
        <f t="shared" si="6"/>
        <v>2.7322550011491131</v>
      </c>
      <c r="BE6" s="5">
        <f t="shared" si="7"/>
        <v>4.4842764386092009</v>
      </c>
      <c r="BH6" s="38" t="str">
        <f t="shared" si="8"/>
        <v>Ristet-F</v>
      </c>
      <c r="BI6" s="42">
        <f t="shared" si="9"/>
        <v>47.60747350487091</v>
      </c>
      <c r="BJ6" s="43">
        <f t="shared" si="10"/>
        <v>53.606215222459262</v>
      </c>
    </row>
    <row r="7" spans="1:62" x14ac:dyDescent="0.25">
      <c r="A7" s="30" t="s">
        <v>12</v>
      </c>
      <c r="B7" s="19">
        <v>3.4</v>
      </c>
      <c r="C7" s="20">
        <v>3.4</v>
      </c>
      <c r="D7" s="20">
        <v>9.5</v>
      </c>
      <c r="E7" s="20">
        <v>7.6</v>
      </c>
      <c r="F7" s="20">
        <v>0.9</v>
      </c>
      <c r="G7" s="20">
        <v>3.3</v>
      </c>
      <c r="H7" s="20">
        <v>8.9</v>
      </c>
      <c r="I7" s="20">
        <v>3.4</v>
      </c>
      <c r="J7" s="20">
        <v>5.6</v>
      </c>
      <c r="K7" s="20">
        <v>7.6</v>
      </c>
      <c r="L7" s="20">
        <v>0.9</v>
      </c>
      <c r="M7" s="20">
        <v>3.3</v>
      </c>
      <c r="N7" s="20">
        <v>7.6</v>
      </c>
      <c r="O7" s="20">
        <v>7.6</v>
      </c>
      <c r="P7" s="20">
        <v>7.6</v>
      </c>
      <c r="Q7" s="20">
        <v>0.9</v>
      </c>
      <c r="R7" s="20">
        <v>7.6</v>
      </c>
      <c r="S7" s="20">
        <v>0.9</v>
      </c>
      <c r="T7" s="20">
        <v>7.6</v>
      </c>
      <c r="U7" s="20">
        <v>0.9</v>
      </c>
      <c r="V7" s="20">
        <v>3.3</v>
      </c>
      <c r="W7" s="20">
        <v>8.9</v>
      </c>
      <c r="X7" s="20">
        <v>3.4</v>
      </c>
      <c r="Y7" s="12">
        <v>2.1</v>
      </c>
      <c r="Z7" s="13">
        <v>1.9</v>
      </c>
      <c r="AA7" s="13">
        <v>15</v>
      </c>
      <c r="AB7" s="13">
        <v>5.8</v>
      </c>
      <c r="AC7" s="13">
        <v>3.3</v>
      </c>
      <c r="AD7" s="13">
        <v>11.5</v>
      </c>
      <c r="AE7" s="13">
        <v>3.9</v>
      </c>
      <c r="AF7" s="13">
        <v>7</v>
      </c>
      <c r="AG7" s="13">
        <v>1.9</v>
      </c>
      <c r="AH7" s="13">
        <v>15</v>
      </c>
      <c r="AI7" s="13">
        <v>5.8</v>
      </c>
      <c r="AJ7" s="13">
        <v>3.3</v>
      </c>
      <c r="AK7" s="13">
        <v>11.5</v>
      </c>
      <c r="AL7" s="13">
        <v>3.9</v>
      </c>
      <c r="AM7" s="13">
        <v>7</v>
      </c>
      <c r="AN7" s="13">
        <v>1.9</v>
      </c>
      <c r="AO7" s="13">
        <v>3.3</v>
      </c>
      <c r="AP7" s="13">
        <v>15</v>
      </c>
      <c r="AQ7" s="13">
        <v>5.8</v>
      </c>
      <c r="AR7" s="13">
        <v>3.3</v>
      </c>
      <c r="AS7" s="13">
        <v>11.5</v>
      </c>
      <c r="AT7" s="13">
        <v>3.9</v>
      </c>
      <c r="AU7" s="53">
        <v>7</v>
      </c>
      <c r="AX7" s="2" t="str">
        <f t="shared" si="2"/>
        <v>Sød-S</v>
      </c>
      <c r="AY7" s="6">
        <f t="shared" si="4"/>
        <v>4.9608695652173909</v>
      </c>
      <c r="AZ7" s="7">
        <f t="shared" si="5"/>
        <v>6.5478260869565226</v>
      </c>
      <c r="BC7" s="2" t="str">
        <f t="shared" si="3"/>
        <v>Sød-S</v>
      </c>
      <c r="BD7" s="24">
        <f t="shared" si="6"/>
        <v>3.0247072180527987</v>
      </c>
      <c r="BE7" s="5">
        <f t="shared" si="7"/>
        <v>4.4619471458115472</v>
      </c>
      <c r="BH7" s="38" t="str">
        <f t="shared" si="8"/>
        <v>Sød-S</v>
      </c>
      <c r="BI7" s="42">
        <f t="shared" si="9"/>
        <v>60.971311143921447</v>
      </c>
      <c r="BJ7" s="43">
        <f t="shared" si="10"/>
        <v>68.143947113987764</v>
      </c>
    </row>
    <row r="8" spans="1:62" x14ac:dyDescent="0.25">
      <c r="A8" s="31" t="s">
        <v>2</v>
      </c>
      <c r="B8" s="19">
        <v>4.5999999999999996</v>
      </c>
      <c r="C8" s="20">
        <v>5.0999999999999996</v>
      </c>
      <c r="D8" s="20">
        <v>8.9</v>
      </c>
      <c r="E8" s="20">
        <v>7.8</v>
      </c>
      <c r="F8" s="20">
        <v>1.1000000000000001</v>
      </c>
      <c r="G8" s="20">
        <v>5.6</v>
      </c>
      <c r="H8" s="20">
        <v>7.5</v>
      </c>
      <c r="I8" s="20">
        <v>5.0999999999999996</v>
      </c>
      <c r="J8" s="20">
        <v>7.8</v>
      </c>
      <c r="K8" s="20">
        <v>7.8</v>
      </c>
      <c r="L8" s="20">
        <v>1.1000000000000001</v>
      </c>
      <c r="M8" s="20">
        <v>5.6</v>
      </c>
      <c r="N8" s="20">
        <v>7.8</v>
      </c>
      <c r="O8" s="20">
        <v>7.8</v>
      </c>
      <c r="P8" s="20">
        <v>7.8</v>
      </c>
      <c r="Q8" s="20">
        <v>1.1000000000000001</v>
      </c>
      <c r="R8" s="20">
        <v>7.8</v>
      </c>
      <c r="S8" s="20">
        <v>1.1000000000000001</v>
      </c>
      <c r="T8" s="20">
        <v>7.8</v>
      </c>
      <c r="U8" s="20">
        <v>1.1000000000000001</v>
      </c>
      <c r="V8" s="20">
        <v>5.6</v>
      </c>
      <c r="W8" s="20">
        <v>7.5</v>
      </c>
      <c r="X8" s="20">
        <v>5.0999999999999996</v>
      </c>
      <c r="Y8" s="12">
        <v>1.4</v>
      </c>
      <c r="Z8" s="13">
        <v>1.3</v>
      </c>
      <c r="AA8" s="13">
        <v>14.8</v>
      </c>
      <c r="AB8" s="13">
        <v>5.0999999999999996</v>
      </c>
      <c r="AC8" s="13">
        <v>3.4</v>
      </c>
      <c r="AD8" s="13">
        <v>11.6</v>
      </c>
      <c r="AE8" s="13">
        <v>3.1</v>
      </c>
      <c r="AF8" s="13">
        <v>7.2</v>
      </c>
      <c r="AG8" s="13">
        <v>1.3</v>
      </c>
      <c r="AH8" s="13">
        <v>14.8</v>
      </c>
      <c r="AI8" s="13">
        <v>5.0999999999999996</v>
      </c>
      <c r="AJ8" s="13">
        <v>3.4</v>
      </c>
      <c r="AK8" s="13">
        <v>11.6</v>
      </c>
      <c r="AL8" s="13">
        <v>3.1</v>
      </c>
      <c r="AM8" s="13">
        <v>7.2</v>
      </c>
      <c r="AN8" s="13">
        <v>1.3</v>
      </c>
      <c r="AO8" s="13">
        <v>3.4</v>
      </c>
      <c r="AP8" s="13">
        <v>14.8</v>
      </c>
      <c r="AQ8" s="13">
        <v>5.0999999999999996</v>
      </c>
      <c r="AR8" s="13">
        <v>3.4</v>
      </c>
      <c r="AS8" s="13">
        <v>11.6</v>
      </c>
      <c r="AT8" s="13">
        <v>3.1</v>
      </c>
      <c r="AU8" s="53">
        <v>7.2</v>
      </c>
      <c r="AX8" s="2" t="str">
        <f t="shared" si="2"/>
        <v>Bitter-S</v>
      </c>
      <c r="AY8" s="6">
        <f t="shared" si="4"/>
        <v>5.586956521739129</v>
      </c>
      <c r="AZ8" s="7">
        <f t="shared" si="5"/>
        <v>6.2739130434782604</v>
      </c>
      <c r="BC8" s="2" t="str">
        <f t="shared" si="3"/>
        <v>Bitter-S</v>
      </c>
      <c r="BD8" s="24">
        <f t="shared" si="6"/>
        <v>2.6953333994864854</v>
      </c>
      <c r="BE8" s="5">
        <f t="shared" si="7"/>
        <v>4.6276066257844288</v>
      </c>
      <c r="BH8" s="38" t="str">
        <f t="shared" si="8"/>
        <v>Bitter-S</v>
      </c>
      <c r="BI8" s="42">
        <f t="shared" si="9"/>
        <v>48.243321547228938</v>
      </c>
      <c r="BJ8" s="43">
        <f t="shared" si="10"/>
        <v>73.759495767873787</v>
      </c>
    </row>
    <row r="9" spans="1:62" ht="15.75" thickBot="1" x14ac:dyDescent="0.3">
      <c r="A9" s="54" t="s">
        <v>13</v>
      </c>
      <c r="B9" s="55">
        <v>0</v>
      </c>
      <c r="C9" s="56">
        <v>0</v>
      </c>
      <c r="D9" s="56">
        <v>9.9</v>
      </c>
      <c r="E9" s="56">
        <v>7.9</v>
      </c>
      <c r="F9" s="56">
        <v>2.2000000000000002</v>
      </c>
      <c r="G9" s="56">
        <v>2.2999999999999998</v>
      </c>
      <c r="H9" s="56">
        <v>8.8000000000000007</v>
      </c>
      <c r="I9" s="56">
        <v>0</v>
      </c>
      <c r="J9" s="56">
        <v>0.5</v>
      </c>
      <c r="K9" s="56">
        <v>7.9</v>
      </c>
      <c r="L9" s="56">
        <v>2.2000000000000002</v>
      </c>
      <c r="M9" s="56">
        <v>2.2999999999999998</v>
      </c>
      <c r="N9" s="56">
        <v>7.9</v>
      </c>
      <c r="O9" s="56">
        <v>7.9</v>
      </c>
      <c r="P9" s="56">
        <v>7.9</v>
      </c>
      <c r="Q9" s="56">
        <v>2.2000000000000002</v>
      </c>
      <c r="R9" s="56">
        <v>7.9</v>
      </c>
      <c r="S9" s="56">
        <v>2.2000000000000002</v>
      </c>
      <c r="T9" s="56">
        <v>7.9</v>
      </c>
      <c r="U9" s="56">
        <v>2.2000000000000002</v>
      </c>
      <c r="V9" s="56">
        <v>2.2999999999999998</v>
      </c>
      <c r="W9" s="56">
        <v>8.8000000000000007</v>
      </c>
      <c r="X9" s="56">
        <v>0</v>
      </c>
      <c r="Y9" s="57">
        <v>2</v>
      </c>
      <c r="Z9" s="58">
        <v>1.6</v>
      </c>
      <c r="AA9" s="58">
        <v>14.7</v>
      </c>
      <c r="AB9" s="58">
        <v>5.2</v>
      </c>
      <c r="AC9" s="58">
        <v>3.6</v>
      </c>
      <c r="AD9" s="58" t="s">
        <v>6</v>
      </c>
      <c r="AE9" s="58">
        <v>3.6</v>
      </c>
      <c r="AF9" s="58">
        <v>6.9</v>
      </c>
      <c r="AG9" s="58">
        <v>1.6</v>
      </c>
      <c r="AH9" s="58">
        <v>14.7</v>
      </c>
      <c r="AI9" s="58">
        <v>5.2</v>
      </c>
      <c r="AJ9" s="58">
        <v>3.6</v>
      </c>
      <c r="AK9" s="58" t="s">
        <v>6</v>
      </c>
      <c r="AL9" s="58">
        <v>3.6</v>
      </c>
      <c r="AM9" s="58">
        <v>6.9</v>
      </c>
      <c r="AN9" s="58">
        <v>1.6</v>
      </c>
      <c r="AO9" s="58">
        <v>3.6</v>
      </c>
      <c r="AP9" s="58">
        <v>14.7</v>
      </c>
      <c r="AQ9" s="58">
        <v>5.2</v>
      </c>
      <c r="AR9" s="58">
        <v>3.6</v>
      </c>
      <c r="AS9" s="58" t="s">
        <v>6</v>
      </c>
      <c r="AT9" s="58">
        <v>3.6</v>
      </c>
      <c r="AU9" s="59">
        <v>6.9</v>
      </c>
      <c r="AX9" s="46" t="str">
        <f t="shared" si="2"/>
        <v>Sur-S</v>
      </c>
      <c r="AY9" s="47">
        <f t="shared" si="4"/>
        <v>4.4000000000000004</v>
      </c>
      <c r="AZ9" s="48">
        <f t="shared" si="5"/>
        <v>5.62</v>
      </c>
      <c r="BC9" s="46" t="str">
        <f t="shared" si="3"/>
        <v>Sur-S</v>
      </c>
      <c r="BD9" s="50">
        <f t="shared" si="6"/>
        <v>3.5979792308259011</v>
      </c>
      <c r="BE9" s="51">
        <f t="shared" si="7"/>
        <v>4.2484176620924341</v>
      </c>
      <c r="BH9" s="38" t="str">
        <f t="shared" si="8"/>
        <v>Sur-S</v>
      </c>
      <c r="BI9" s="44">
        <f t="shared" si="9"/>
        <v>81.772255246043201</v>
      </c>
      <c r="BJ9" s="45">
        <f t="shared" si="10"/>
        <v>75.594620321929426</v>
      </c>
    </row>
    <row r="10" spans="1:62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62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</sheetData>
  <mergeCells count="5">
    <mergeCell ref="B2:X2"/>
    <mergeCell ref="Y2:AU2"/>
    <mergeCell ref="AY2:AZ2"/>
    <mergeCell ref="BD2:BE2"/>
    <mergeCell ref="BI2:BJ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Flere dommere</vt:lpstr>
    </vt:vector>
  </TitlesOfParts>
  <Company>Professionshøjskolen Metropol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René</dc:creator>
  <cp:lastModifiedBy>Michael René</cp:lastModifiedBy>
  <dcterms:created xsi:type="dcterms:W3CDTF">2017-02-20T12:12:25Z</dcterms:created>
  <dcterms:modified xsi:type="dcterms:W3CDTF">2019-09-26T12:00:49Z</dcterms:modified>
</cp:coreProperties>
</file>